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codeName="ThisWorkbook" defaultThemeVersion="124226"/>
  <mc:AlternateContent xmlns:mc="http://schemas.openxmlformats.org/markup-compatibility/2006">
    <mc:Choice Requires="x15">
      <x15ac:absPath xmlns:x15ac="http://schemas.microsoft.com/office/spreadsheetml/2010/11/ac" url="\\Chust00\中日興業\HP\"/>
    </mc:Choice>
  </mc:AlternateContent>
  <xr:revisionPtr revIDLastSave="0" documentId="8_{606EF6A8-8519-4E4B-8B99-301157029F51}" xr6:coauthVersionLast="47" xr6:coauthVersionMax="47" xr10:uidLastSave="{00000000-0000-0000-0000-000000000000}"/>
  <bookViews>
    <workbookView xWindow="-120" yWindow="-120" windowWidth="19440" windowHeight="14880" tabRatio="907" firstSheet="1" activeTab="5" xr2:uid="{00000000-000D-0000-FFFF-FFFF00000000}"/>
  </bookViews>
  <sheets>
    <sheet name="サイズ" sheetId="45" state="hidden" r:id="rId1"/>
    <sheet name="取扱基準3-1" sheetId="72" r:id="rId2"/>
    <sheet name="取扱基準3-2" sheetId="73" r:id="rId3"/>
    <sheet name="取扱基準3-3" sheetId="74" r:id="rId4"/>
    <sheet name="名古屋地図" sheetId="46" r:id="rId5"/>
    <sheet name="名古屋市表紙" sheetId="41" r:id="rId6"/>
    <sheet name="中・東" sheetId="31" r:id="rId7"/>
    <sheet name="中村" sheetId="27" r:id="rId8"/>
    <sheet name="西" sheetId="28" r:id="rId9"/>
    <sheet name="北" sheetId="29" r:id="rId10"/>
    <sheet name="千種" sheetId="32" r:id="rId11"/>
    <sheet name="名東" sheetId="33" r:id="rId12"/>
    <sheet name="守山" sheetId="34" r:id="rId13"/>
    <sheet name="昭和" sheetId="35" r:id="rId14"/>
    <sheet name="天白" sheetId="36" r:id="rId15"/>
    <sheet name="瑞穂" sheetId="37" r:id="rId16"/>
    <sheet name="南" sheetId="38" r:id="rId17"/>
    <sheet name="緑" sheetId="39" r:id="rId18"/>
    <sheet name="熱田・港" sheetId="40" r:id="rId19"/>
    <sheet name="中川" sheetId="30" r:id="rId20"/>
    <sheet name="尾張地図" sheetId="47" r:id="rId21"/>
    <sheet name="尾張表紙" sheetId="48" r:id="rId22"/>
    <sheet name="一宮" sheetId="49" r:id="rId23"/>
    <sheet name="稲沢・津島" sheetId="51" r:id="rId24"/>
    <sheet name="愛西・弥富・あま・海部" sheetId="50" r:id="rId25"/>
    <sheet name="犬山・丹羽" sheetId="52" r:id="rId26"/>
    <sheet name="江南・清須・北名古屋・西春日井" sheetId="53" r:id="rId27"/>
    <sheet name="小牧・岩倉" sheetId="54" r:id="rId28"/>
    <sheet name="春日井" sheetId="55" r:id="rId29"/>
    <sheet name="瀬戸・尾張旭" sheetId="56" r:id="rId30"/>
    <sheet name="日進・長久手・愛知・豊明" sheetId="57" r:id="rId31"/>
    <sheet name="大府・東海" sheetId="58" r:id="rId32"/>
    <sheet name="知多・半田" sheetId="59" r:id="rId33"/>
    <sheet name="常滑・知多郡" sheetId="60" r:id="rId34"/>
    <sheet name="三河地図" sheetId="61" r:id="rId35"/>
    <sheet name="三河表紙" sheetId="62" r:id="rId36"/>
    <sheet name="刈谷・知立・高浜" sheetId="63" r:id="rId37"/>
    <sheet name="安城・碧南" sheetId="64" r:id="rId38"/>
    <sheet name="豊田" sheetId="65" r:id="rId39"/>
    <sheet name="豊田・みよし・額田郡" sheetId="66" r:id="rId40"/>
    <sheet name="岡崎" sheetId="67" r:id="rId41"/>
    <sheet name="西尾・蒲郡" sheetId="68" r:id="rId42"/>
    <sheet name="豊橋" sheetId="69" r:id="rId43"/>
    <sheet name="豊川・田原" sheetId="70" r:id="rId44"/>
    <sheet name="新城・北設楽郡" sheetId="71" r:id="rId45"/>
    <sheet name="基本設定" sheetId="43" state="hidden" r:id="rId46"/>
  </sheets>
  <definedNames>
    <definedName name="_xlnm.Print_Area" localSheetId="45">基本設定!$1:$1048576</definedName>
    <definedName name="_xlnm.Print_Area" localSheetId="25">犬山・丹羽!$A$1:$X$36</definedName>
    <definedName name="_xlnm.Print_Area" localSheetId="41">西尾・蒲郡!$A$1:$X$34</definedName>
    <definedName name="_xlnm.Print_Area" localSheetId="43">豊川・田原!$A$1:$X$36</definedName>
    <definedName name="サイズ">サイズ!$A$1:$A$20</definedName>
  </definedNames>
  <calcPr calcId="181029"/>
</workbook>
</file>

<file path=xl/calcChain.xml><?xml version="1.0" encoding="utf-8"?>
<calcChain xmlns="http://schemas.openxmlformats.org/spreadsheetml/2006/main">
  <c r="F29" i="63" l="1"/>
  <c r="E29" i="63"/>
  <c r="A36" i="27" l="1"/>
  <c r="E23" i="50" l="1"/>
  <c r="P1" i="69" l="1"/>
  <c r="L9" i="41" l="1"/>
  <c r="T21" i="31"/>
  <c r="N9" i="41" s="1"/>
  <c r="S21" i="31"/>
  <c r="M9" i="41" s="1"/>
  <c r="P21" i="31"/>
  <c r="W23" i="71" l="1"/>
  <c r="W6" i="71"/>
  <c r="W29" i="70"/>
  <c r="W6" i="70"/>
  <c r="W6" i="69"/>
  <c r="W26" i="68"/>
  <c r="W6" i="68"/>
  <c r="W6" i="67"/>
  <c r="W30" i="66"/>
  <c r="W21" i="66"/>
  <c r="W6" i="66"/>
  <c r="W6" i="65"/>
  <c r="W26" i="64"/>
  <c r="W6" i="64"/>
  <c r="W31" i="63"/>
  <c r="W20" i="63"/>
  <c r="W6" i="63"/>
  <c r="V6" i="30"/>
  <c r="V18" i="40"/>
  <c r="V6" i="40"/>
  <c r="V6" i="39"/>
  <c r="V6" i="38"/>
  <c r="V6" i="37"/>
  <c r="V6" i="36"/>
  <c r="V6" i="35"/>
  <c r="V6" i="34"/>
  <c r="V6" i="33"/>
  <c r="V6" i="32"/>
  <c r="V6" i="29"/>
  <c r="V6" i="28"/>
  <c r="V6" i="27"/>
  <c r="V23" i="31"/>
  <c r="V6" i="31"/>
  <c r="W18" i="60"/>
  <c r="W6" i="60"/>
  <c r="W21" i="59"/>
  <c r="W6" i="59"/>
  <c r="W20" i="58"/>
  <c r="W6" i="58"/>
  <c r="W38" i="57"/>
  <c r="W29" i="57"/>
  <c r="W20" i="57"/>
  <c r="W6" i="57"/>
  <c r="W29" i="56"/>
  <c r="W6" i="56"/>
  <c r="W6" i="55"/>
  <c r="W30" i="54"/>
  <c r="W6" i="54"/>
  <c r="W40" i="53"/>
  <c r="W32" i="53"/>
  <c r="W21" i="53"/>
  <c r="W6" i="53"/>
  <c r="W23" i="52"/>
  <c r="W6" i="52"/>
  <c r="W35" i="50"/>
  <c r="W25" i="50"/>
  <c r="W17" i="50"/>
  <c r="W6" i="50"/>
  <c r="W26" i="51"/>
  <c r="W6" i="51"/>
  <c r="W6" i="49"/>
  <c r="Q27" i="41"/>
  <c r="S28" i="62"/>
  <c r="S27" i="62"/>
  <c r="Q48" i="48"/>
  <c r="Q47" i="48"/>
  <c r="R40" i="62" l="1"/>
  <c r="R43" i="62" s="1"/>
  <c r="Q46" i="48"/>
  <c r="Q49" i="48"/>
  <c r="P27" i="41" l="1"/>
  <c r="P33" i="41" s="1"/>
  <c r="O27" i="41"/>
  <c r="P36" i="41" l="1"/>
  <c r="Q40" i="62"/>
  <c r="Q43" i="62" s="1"/>
  <c r="P46" i="48"/>
  <c r="P49" i="48" s="1"/>
  <c r="O46" i="48"/>
  <c r="O49" i="48" s="1"/>
  <c r="P40" i="62"/>
  <c r="P43" i="62" s="1"/>
  <c r="O33" i="41"/>
  <c r="C1" i="33"/>
  <c r="O36" i="41" l="1"/>
  <c r="F37" i="67"/>
  <c r="F16" i="62" s="1"/>
  <c r="E37" i="67"/>
  <c r="E16" i="62" s="1"/>
  <c r="C1" i="29"/>
  <c r="K1" i="69"/>
  <c r="C3" i="69"/>
  <c r="C3" i="70"/>
  <c r="B1" i="69"/>
  <c r="D36" i="35"/>
  <c r="D17" i="41" s="1"/>
  <c r="D36" i="29"/>
  <c r="D12" i="41" s="1"/>
  <c r="D36" i="28"/>
  <c r="D11" i="41" s="1"/>
  <c r="D21" i="31"/>
  <c r="D36" i="31"/>
  <c r="D13" i="41" s="1"/>
  <c r="D36" i="32"/>
  <c r="D15" i="41" s="1"/>
  <c r="D40" i="30"/>
  <c r="D21" i="41" s="1"/>
  <c r="D36" i="27"/>
  <c r="D10" i="41" s="1"/>
  <c r="D36" i="33"/>
  <c r="D16" i="41" s="1"/>
  <c r="D36" i="36"/>
  <c r="D18" i="41" s="1"/>
  <c r="D36" i="39"/>
  <c r="D24" i="41" s="1"/>
  <c r="D36" i="38"/>
  <c r="D23" i="41" s="1"/>
  <c r="D36" i="34"/>
  <c r="D14" i="41" s="1"/>
  <c r="O42" i="69"/>
  <c r="K21" i="62" s="1"/>
  <c r="O27" i="70"/>
  <c r="K19" i="62" s="1"/>
  <c r="O42" i="65"/>
  <c r="K13" i="62" s="1"/>
  <c r="O38" i="63"/>
  <c r="K10" i="62" s="1"/>
  <c r="O38" i="64"/>
  <c r="K12" i="62" s="1"/>
  <c r="O37" i="67"/>
  <c r="K16" i="62" s="1"/>
  <c r="L42" i="69"/>
  <c r="J21" i="62" s="1"/>
  <c r="L27" i="70"/>
  <c r="J19" i="62" s="1"/>
  <c r="L42" i="65"/>
  <c r="J13" i="62" s="1"/>
  <c r="L38" i="63"/>
  <c r="J10" i="62" s="1"/>
  <c r="L38" i="64"/>
  <c r="J12" i="62" s="1"/>
  <c r="E42" i="69"/>
  <c r="E21" i="62" s="1"/>
  <c r="E17" i="66"/>
  <c r="E14" i="62" s="1"/>
  <c r="E27" i="70"/>
  <c r="E19" i="62" s="1"/>
  <c r="E42" i="65"/>
  <c r="E13" i="62" s="1"/>
  <c r="E21" i="71"/>
  <c r="E38" i="63"/>
  <c r="E38" i="64"/>
  <c r="E12" i="62" s="1"/>
  <c r="E24" i="68"/>
  <c r="E17" i="62" s="1"/>
  <c r="E35" i="70"/>
  <c r="E22" i="62" s="1"/>
  <c r="C10" i="41"/>
  <c r="A21" i="31"/>
  <c r="C9" i="41" s="1"/>
  <c r="A36" i="29"/>
  <c r="C12" i="41" s="1"/>
  <c r="A36" i="38"/>
  <c r="C23" i="41" s="1"/>
  <c r="O42" i="49"/>
  <c r="J8" i="48" s="1"/>
  <c r="O24" i="51"/>
  <c r="J19" i="48" s="1"/>
  <c r="J20" i="48"/>
  <c r="L24" i="51"/>
  <c r="I19" i="48" s="1"/>
  <c r="L36" i="55"/>
  <c r="I18" i="48" s="1"/>
  <c r="T24" i="68"/>
  <c r="N17" i="62" s="1"/>
  <c r="T38" i="64"/>
  <c r="N12" i="62" s="1"/>
  <c r="T24" i="64"/>
  <c r="N11" i="62" s="1"/>
  <c r="T28" i="66"/>
  <c r="N15" i="62" s="1"/>
  <c r="T37" i="67"/>
  <c r="N16" i="62" s="1"/>
  <c r="T34" i="68"/>
  <c r="N18" i="62" s="1"/>
  <c r="T27" i="70"/>
  <c r="N19" i="62" s="1"/>
  <c r="T42" i="69"/>
  <c r="N21" i="62" s="1"/>
  <c r="T42" i="65"/>
  <c r="N13" i="62" s="1"/>
  <c r="S36" i="27"/>
  <c r="M10" i="41" s="1"/>
  <c r="S36" i="32"/>
  <c r="M15" i="41" s="1"/>
  <c r="S36" i="34"/>
  <c r="M14" i="41" s="1"/>
  <c r="S36" i="36"/>
  <c r="M18" i="41" s="1"/>
  <c r="S36" i="39"/>
  <c r="M24" i="41" s="1"/>
  <c r="S36" i="28"/>
  <c r="S40" i="30"/>
  <c r="M21" i="41" s="1"/>
  <c r="T38" i="53"/>
  <c r="M14" i="48" s="1"/>
  <c r="T36" i="54"/>
  <c r="M12" i="48" s="1"/>
  <c r="T19" i="53"/>
  <c r="M15" i="48" s="1"/>
  <c r="T28" i="54"/>
  <c r="M17" i="48" s="1"/>
  <c r="T27" i="57"/>
  <c r="M24" i="48" s="1"/>
  <c r="T18" i="58"/>
  <c r="M26" i="48" s="1"/>
  <c r="T36" i="58"/>
  <c r="M27" i="48" s="1"/>
  <c r="T19" i="59"/>
  <c r="M28" i="48" s="1"/>
  <c r="T30" i="53"/>
  <c r="M13" i="48" s="1"/>
  <c r="T36" i="55"/>
  <c r="M18" i="48" s="1"/>
  <c r="T46" i="57"/>
  <c r="M25" i="48" s="1"/>
  <c r="Q37" i="67"/>
  <c r="M16" i="62" s="1"/>
  <c r="P36" i="27"/>
  <c r="L10" i="41" s="1"/>
  <c r="N36" i="28"/>
  <c r="J11" i="41" s="1"/>
  <c r="N36" i="29"/>
  <c r="J12" i="41" s="1"/>
  <c r="N36" i="31"/>
  <c r="J13" i="41" s="1"/>
  <c r="N40" i="30"/>
  <c r="J21" i="41" s="1"/>
  <c r="N36" i="38"/>
  <c r="J23" i="41" s="1"/>
  <c r="N36" i="32"/>
  <c r="J15" i="41" s="1"/>
  <c r="N36" i="33"/>
  <c r="J16" i="41" s="1"/>
  <c r="K36" i="27"/>
  <c r="I10" i="41" s="1"/>
  <c r="K36" i="28"/>
  <c r="I11" i="41" s="1"/>
  <c r="K36" i="29"/>
  <c r="I12" i="41" s="1"/>
  <c r="K36" i="31"/>
  <c r="I13" i="41" s="1"/>
  <c r="K36" i="32"/>
  <c r="I15" i="41" s="1"/>
  <c r="K36" i="37"/>
  <c r="I19" i="41" s="1"/>
  <c r="K16" i="40"/>
  <c r="I20" i="41" s="1"/>
  <c r="K36" i="38"/>
  <c r="I23" i="41" s="1"/>
  <c r="K40" i="30"/>
  <c r="I21" i="41" s="1"/>
  <c r="I36" i="35"/>
  <c r="G17" i="41" s="1"/>
  <c r="I21" i="31"/>
  <c r="G9" i="41" s="1"/>
  <c r="I36" i="27"/>
  <c r="G10" i="41" s="1"/>
  <c r="I36" i="29"/>
  <c r="G12" i="41" s="1"/>
  <c r="I36" i="32"/>
  <c r="G15" i="41" s="1"/>
  <c r="I36" i="33"/>
  <c r="G16" i="41" s="1"/>
  <c r="I36" i="34"/>
  <c r="G14" i="41" s="1"/>
  <c r="I36" i="36"/>
  <c r="G18" i="41" s="1"/>
  <c r="I36" i="37"/>
  <c r="G19" i="41" s="1"/>
  <c r="I36" i="38"/>
  <c r="G23" i="41" s="1"/>
  <c r="I36" i="39"/>
  <c r="G24" i="41" s="1"/>
  <c r="I36" i="40"/>
  <c r="G22" i="41" s="1"/>
  <c r="I40" i="30"/>
  <c r="G21" i="41" s="1"/>
  <c r="J42" i="49"/>
  <c r="G8" i="48" s="1"/>
  <c r="J24" i="51"/>
  <c r="G19" i="48" s="1"/>
  <c r="J37" i="51"/>
  <c r="G20" i="48" s="1"/>
  <c r="J15" i="50"/>
  <c r="G9" i="48" s="1"/>
  <c r="J33" i="50"/>
  <c r="G11" i="48" s="1"/>
  <c r="J36" i="54"/>
  <c r="G12" i="48" s="1"/>
  <c r="J19" i="53"/>
  <c r="G15" i="48" s="1"/>
  <c r="J21" i="52"/>
  <c r="G16" i="48" s="1"/>
  <c r="J28" i="54"/>
  <c r="G17" i="48" s="1"/>
  <c r="J36" i="55"/>
  <c r="G18" i="48" s="1"/>
  <c r="J27" i="56"/>
  <c r="G21" i="48" s="1"/>
  <c r="J37" i="56"/>
  <c r="G22" i="48" s="1"/>
  <c r="J18" i="57"/>
  <c r="G23" i="48" s="1"/>
  <c r="J27" i="57"/>
  <c r="G24" i="48" s="1"/>
  <c r="J18" i="58"/>
  <c r="G26" i="48" s="1"/>
  <c r="J36" i="58"/>
  <c r="G27" i="48" s="1"/>
  <c r="J19" i="59"/>
  <c r="G28" i="48" s="1"/>
  <c r="J16" i="60"/>
  <c r="G30" i="48" s="1"/>
  <c r="J46" i="50"/>
  <c r="G35" i="48" s="1"/>
  <c r="J36" i="57"/>
  <c r="G36" i="48" s="1"/>
  <c r="J40" i="60"/>
  <c r="G37" i="48" s="1"/>
  <c r="J18" i="63"/>
  <c r="H8" i="62" s="1"/>
  <c r="J38" i="63"/>
  <c r="H10" i="62" s="1"/>
  <c r="J38" i="64"/>
  <c r="H12" i="62" s="1"/>
  <c r="J29" i="63"/>
  <c r="J24" i="64"/>
  <c r="H11" i="62" s="1"/>
  <c r="J42" i="65"/>
  <c r="H13" i="62" s="1"/>
  <c r="J28" i="66"/>
  <c r="H15" i="62" s="1"/>
  <c r="J37" i="67"/>
  <c r="H16" i="62" s="1"/>
  <c r="J24" i="68"/>
  <c r="H17" i="62" s="1"/>
  <c r="J34" i="68"/>
  <c r="H18" i="62" s="1"/>
  <c r="J27" i="70"/>
  <c r="H19" i="62" s="1"/>
  <c r="J21" i="71"/>
  <c r="H20" i="62" s="1"/>
  <c r="J42" i="69"/>
  <c r="H21" i="62" s="1"/>
  <c r="F36" i="40"/>
  <c r="F22" i="41" s="1"/>
  <c r="G42" i="65"/>
  <c r="G13" i="62" s="1"/>
  <c r="F42" i="69"/>
  <c r="F21" i="62" s="1"/>
  <c r="E42" i="49"/>
  <c r="D8" i="48" s="1"/>
  <c r="E24" i="51"/>
  <c r="D19" i="48" s="1"/>
  <c r="E36" i="54"/>
  <c r="D12" i="48" s="1"/>
  <c r="E21" i="52"/>
  <c r="D16" i="48" s="1"/>
  <c r="E36" i="55"/>
  <c r="D18" i="48" s="1"/>
  <c r="E18" i="57"/>
  <c r="D23" i="48" s="1"/>
  <c r="E36" i="58"/>
  <c r="D27" i="48" s="1"/>
  <c r="E16" i="60"/>
  <c r="D30" i="48" s="1"/>
  <c r="E19" i="59"/>
  <c r="D28" i="48" s="1"/>
  <c r="E28" i="54"/>
  <c r="D17" i="48" s="1"/>
  <c r="E27" i="56"/>
  <c r="D21" i="48" s="1"/>
  <c r="E46" i="57"/>
  <c r="D25" i="48" s="1"/>
  <c r="E40" i="60"/>
  <c r="D37" i="48" s="1"/>
  <c r="E36" i="52"/>
  <c r="D33" i="48" s="1"/>
  <c r="B17" i="66"/>
  <c r="D14" i="62" s="1"/>
  <c r="B42" i="65"/>
  <c r="D13" i="62" s="1"/>
  <c r="B36" i="55"/>
  <c r="C18" i="48" s="1"/>
  <c r="B19" i="59"/>
  <c r="C28" i="48" s="1"/>
  <c r="H25" i="62"/>
  <c r="H26" i="62"/>
  <c r="H27" i="62"/>
  <c r="E18" i="63"/>
  <c r="E8" i="62" s="1"/>
  <c r="E9" i="62"/>
  <c r="E24" i="64"/>
  <c r="E11" i="62" s="1"/>
  <c r="E32" i="71"/>
  <c r="E26" i="62" s="1"/>
  <c r="E37" i="66"/>
  <c r="E25" i="62" s="1"/>
  <c r="F36" i="39"/>
  <c r="F24" i="41" s="1"/>
  <c r="F36" i="34"/>
  <c r="F14" i="41" s="1"/>
  <c r="F32" i="71"/>
  <c r="F26" i="62" s="1"/>
  <c r="U32" i="71"/>
  <c r="O26" i="62" s="1"/>
  <c r="E21" i="31"/>
  <c r="E36" i="27"/>
  <c r="E10" i="41" s="1"/>
  <c r="E36" i="29"/>
  <c r="E12" i="41" s="1"/>
  <c r="E36" i="31"/>
  <c r="E36" i="32"/>
  <c r="E15" i="41" s="1"/>
  <c r="E36" i="33"/>
  <c r="E16" i="41" s="1"/>
  <c r="E36" i="35"/>
  <c r="E17" i="41" s="1"/>
  <c r="E36" i="36"/>
  <c r="E18" i="41" s="1"/>
  <c r="E36" i="37"/>
  <c r="E19" i="41" s="1"/>
  <c r="E40" i="30"/>
  <c r="E21" i="41" s="1"/>
  <c r="E36" i="39"/>
  <c r="E24" i="41" s="1"/>
  <c r="F42" i="49"/>
  <c r="E8" i="48" s="1"/>
  <c r="F28" i="54"/>
  <c r="E17" i="48" s="1"/>
  <c r="F24" i="51"/>
  <c r="E19" i="48" s="1"/>
  <c r="F27" i="56"/>
  <c r="E21" i="48" s="1"/>
  <c r="F37" i="56"/>
  <c r="E22" i="48" s="1"/>
  <c r="F18" i="57"/>
  <c r="E23" i="48" s="1"/>
  <c r="F36" i="57"/>
  <c r="E36" i="48" s="1"/>
  <c r="F28" i="66"/>
  <c r="F15" i="62" s="1"/>
  <c r="F21" i="71"/>
  <c r="F20" i="62" s="1"/>
  <c r="J21" i="31"/>
  <c r="H9" i="41" s="1"/>
  <c r="J36" i="27"/>
  <c r="H10" i="41" s="1"/>
  <c r="J36" i="29"/>
  <c r="H12" i="41" s="1"/>
  <c r="J36" i="31"/>
  <c r="H13" i="41" s="1"/>
  <c r="J36" i="32"/>
  <c r="H15" i="41" s="1"/>
  <c r="J36" i="33"/>
  <c r="H16" i="41" s="1"/>
  <c r="J36" i="35"/>
  <c r="H17" i="41" s="1"/>
  <c r="J36" i="36"/>
  <c r="H18" i="41" s="1"/>
  <c r="J36" i="37"/>
  <c r="H19" i="41" s="1"/>
  <c r="J36" i="39"/>
  <c r="H24" i="41" s="1"/>
  <c r="K42" i="49"/>
  <c r="H8" i="48" s="1"/>
  <c r="K28" i="54"/>
  <c r="H17" i="48" s="1"/>
  <c r="K37" i="56"/>
  <c r="H22" i="48" s="1"/>
  <c r="K18" i="57"/>
  <c r="H23" i="48" s="1"/>
  <c r="K21" i="71"/>
  <c r="I20" i="62" s="1"/>
  <c r="O36" i="29"/>
  <c r="K12" i="41" s="1"/>
  <c r="O36" i="32"/>
  <c r="K15" i="41" s="1"/>
  <c r="O36" i="33"/>
  <c r="K16" i="41" s="1"/>
  <c r="O36" i="35"/>
  <c r="K17" i="41" s="1"/>
  <c r="O36" i="37"/>
  <c r="K19" i="41" s="1"/>
  <c r="O36" i="39"/>
  <c r="K24" i="41" s="1"/>
  <c r="P42" i="49"/>
  <c r="K8" i="48" s="1"/>
  <c r="P18" i="57"/>
  <c r="K23" i="48" s="1"/>
  <c r="L15" i="62"/>
  <c r="T36" i="27"/>
  <c r="N10" i="41" s="1"/>
  <c r="T36" i="29"/>
  <c r="N12" i="41" s="1"/>
  <c r="T36" i="31"/>
  <c r="N13" i="41" s="1"/>
  <c r="T36" i="32"/>
  <c r="N15" i="41" s="1"/>
  <c r="T36" i="33"/>
  <c r="N16" i="41" s="1"/>
  <c r="T36" i="35"/>
  <c r="N17" i="41" s="1"/>
  <c r="T36" i="36"/>
  <c r="N18" i="41" s="1"/>
  <c r="T36" i="37"/>
  <c r="N19" i="41" s="1"/>
  <c r="T36" i="39"/>
  <c r="N24" i="41" s="1"/>
  <c r="U42" i="49"/>
  <c r="N8" i="48" s="1"/>
  <c r="U28" i="54"/>
  <c r="N17" i="48" s="1"/>
  <c r="U37" i="56"/>
  <c r="N22" i="48" s="1"/>
  <c r="U18" i="57"/>
  <c r="N23" i="48" s="1"/>
  <c r="U21" i="71"/>
  <c r="O20" i="62" s="1"/>
  <c r="E18" i="58"/>
  <c r="D26" i="48" s="1"/>
  <c r="E37" i="51"/>
  <c r="D20" i="48" s="1"/>
  <c r="E15" i="50"/>
  <c r="D9" i="48" s="1"/>
  <c r="D10" i="48"/>
  <c r="E33" i="50"/>
  <c r="D11" i="48" s="1"/>
  <c r="E30" i="53"/>
  <c r="D13" i="48" s="1"/>
  <c r="E19" i="53"/>
  <c r="D15" i="48" s="1"/>
  <c r="E37" i="56"/>
  <c r="D22" i="48" s="1"/>
  <c r="E27" i="57"/>
  <c r="D24" i="48" s="1"/>
  <c r="E36" i="59"/>
  <c r="D29" i="48" s="1"/>
  <c r="E38" i="53"/>
  <c r="E46" i="50"/>
  <c r="D35" i="48" s="1"/>
  <c r="E44" i="53"/>
  <c r="D34" i="48" s="1"/>
  <c r="E36" i="57"/>
  <c r="D36" i="48" s="1"/>
  <c r="E28" i="66"/>
  <c r="E15" i="62" s="1"/>
  <c r="E34" i="68"/>
  <c r="E18" i="62" s="1"/>
  <c r="G28" i="66"/>
  <c r="G15" i="62" s="1"/>
  <c r="G42" i="69"/>
  <c r="G21" i="62" s="1"/>
  <c r="G27" i="70"/>
  <c r="G19" i="62" s="1"/>
  <c r="G21" i="71"/>
  <c r="G20" i="62" s="1"/>
  <c r="G32" i="71"/>
  <c r="G26" i="62" s="1"/>
  <c r="L21" i="71"/>
  <c r="J20" i="62" s="1"/>
  <c r="L32" i="71"/>
  <c r="J26" i="62" s="1"/>
  <c r="O18" i="63"/>
  <c r="K8" i="62" s="1"/>
  <c r="K9" i="62"/>
  <c r="K18" i="62"/>
  <c r="K20" i="62"/>
  <c r="Q24" i="68"/>
  <c r="M17" i="62" s="1"/>
  <c r="Q21" i="71"/>
  <c r="M20" i="62" s="1"/>
  <c r="Q42" i="69"/>
  <c r="M21" i="62" s="1"/>
  <c r="Q32" i="71"/>
  <c r="M26" i="62" s="1"/>
  <c r="T17" i="66"/>
  <c r="N14" i="62" s="1"/>
  <c r="T18" i="63"/>
  <c r="N8" i="62" s="1"/>
  <c r="T38" i="63"/>
  <c r="N10" i="62" s="1"/>
  <c r="T21" i="71"/>
  <c r="N20" i="62" s="1"/>
  <c r="T35" i="70"/>
  <c r="N22" i="62" s="1"/>
  <c r="T32" i="71"/>
  <c r="N26" i="62" s="1"/>
  <c r="G40" i="60"/>
  <c r="F37" i="48" s="1"/>
  <c r="G42" i="49"/>
  <c r="F8" i="48" s="1"/>
  <c r="G15" i="50"/>
  <c r="F9" i="48" s="1"/>
  <c r="G37" i="56"/>
  <c r="F22" i="48" s="1"/>
  <c r="G30" i="53"/>
  <c r="F13" i="48" s="1"/>
  <c r="J30" i="53"/>
  <c r="G13" i="48" s="1"/>
  <c r="J36" i="59"/>
  <c r="G29" i="48" s="1"/>
  <c r="J46" i="57"/>
  <c r="L15" i="50"/>
  <c r="I9" i="48" s="1"/>
  <c r="L42" i="49"/>
  <c r="I8" i="48" s="1"/>
  <c r="L36" i="58"/>
  <c r="I27" i="48" s="1"/>
  <c r="J15" i="48"/>
  <c r="J16" i="48"/>
  <c r="J17" i="48"/>
  <c r="J22" i="48"/>
  <c r="J25" i="48"/>
  <c r="O36" i="58"/>
  <c r="J27" i="48" s="1"/>
  <c r="J30" i="48"/>
  <c r="J33" i="48"/>
  <c r="Q42" i="49"/>
  <c r="L8" i="48" s="1"/>
  <c r="Q37" i="56"/>
  <c r="L22" i="48" s="1"/>
  <c r="L33" i="48"/>
  <c r="T21" i="52"/>
  <c r="T42" i="49"/>
  <c r="M8" i="48" s="1"/>
  <c r="T36" i="59"/>
  <c r="M29" i="48" s="1"/>
  <c r="T27" i="56"/>
  <c r="M21" i="48" s="1"/>
  <c r="T23" i="50"/>
  <c r="M10" i="48" s="1"/>
  <c r="T37" i="51"/>
  <c r="M20" i="48" s="1"/>
  <c r="T40" i="60"/>
  <c r="M37" i="48" s="1"/>
  <c r="T46" i="50"/>
  <c r="M35" i="48" s="1"/>
  <c r="M33" i="48"/>
  <c r="B15" i="50"/>
  <c r="C9" i="48" s="1"/>
  <c r="B42" i="49"/>
  <c r="C8" i="48" s="1"/>
  <c r="B24" i="51"/>
  <c r="C19" i="48" s="1"/>
  <c r="B27" i="57"/>
  <c r="C24" i="48" s="1"/>
  <c r="B36" i="52"/>
  <c r="C33" i="48" s="1"/>
  <c r="D36" i="37"/>
  <c r="D19" i="41" s="1"/>
  <c r="D16" i="40"/>
  <c r="D20" i="41" s="1"/>
  <c r="D36" i="40"/>
  <c r="F36" i="37"/>
  <c r="F19" i="41" s="1"/>
  <c r="I16" i="40"/>
  <c r="G20" i="41" s="1"/>
  <c r="I36" i="28"/>
  <c r="G11" i="41" s="1"/>
  <c r="I36" i="31"/>
  <c r="G13" i="41" s="1"/>
  <c r="K36" i="34"/>
  <c r="I14" i="41" s="1"/>
  <c r="K36" i="35"/>
  <c r="I17" i="41" s="1"/>
  <c r="K36" i="36"/>
  <c r="I18" i="41" s="1"/>
  <c r="N36" i="37"/>
  <c r="J19" i="41" s="1"/>
  <c r="N36" i="27"/>
  <c r="J10" i="41" s="1"/>
  <c r="N21" i="31"/>
  <c r="N36" i="39"/>
  <c r="J24" i="41" s="1"/>
  <c r="N36" i="36"/>
  <c r="J18" i="41" s="1"/>
  <c r="P36" i="31"/>
  <c r="L13" i="41" s="1"/>
  <c r="P36" i="34"/>
  <c r="L14" i="41" s="1"/>
  <c r="S36" i="33"/>
  <c r="M16" i="41" s="1"/>
  <c r="S36" i="35"/>
  <c r="M17" i="41" s="1"/>
  <c r="S36" i="38"/>
  <c r="M23" i="41" s="1"/>
  <c r="S36" i="40"/>
  <c r="M22" i="41" s="1"/>
  <c r="S36" i="29"/>
  <c r="M12" i="41" s="1"/>
  <c r="S36" i="31"/>
  <c r="M13" i="41" s="1"/>
  <c r="S36" i="37"/>
  <c r="M19" i="41" s="1"/>
  <c r="S16" i="40"/>
  <c r="M20" i="41" s="1"/>
  <c r="A36" i="33"/>
  <c r="C16" i="41" s="1"/>
  <c r="A36" i="28"/>
  <c r="C11" i="41" s="1"/>
  <c r="A36" i="34"/>
  <c r="C14" i="41" s="1"/>
  <c r="A36" i="36"/>
  <c r="C18" i="41" s="1"/>
  <c r="A36" i="37"/>
  <c r="C19" i="41" s="1"/>
  <c r="B27" i="70"/>
  <c r="D19" i="62" s="1"/>
  <c r="B21" i="71"/>
  <c r="D20" i="62" s="1"/>
  <c r="B32" i="71"/>
  <c r="D26" i="62" s="1"/>
  <c r="G17" i="66"/>
  <c r="G14" i="62" s="1"/>
  <c r="L17" i="66"/>
  <c r="J14" i="62" s="1"/>
  <c r="B37" i="67"/>
  <c r="D16" i="62" s="1"/>
  <c r="G37" i="67"/>
  <c r="G16" i="62" s="1"/>
  <c r="L24" i="68"/>
  <c r="J17" i="62" s="1"/>
  <c r="K25" i="62"/>
  <c r="I32" i="62"/>
  <c r="B1" i="63"/>
  <c r="K1" i="63"/>
  <c r="P1" i="63"/>
  <c r="V2" i="63"/>
  <c r="C3" i="63"/>
  <c r="B18" i="63"/>
  <c r="D8" i="62" s="1"/>
  <c r="F18" i="63"/>
  <c r="F8" i="62" s="1"/>
  <c r="G18" i="63"/>
  <c r="G8" i="62" s="1"/>
  <c r="K18" i="63"/>
  <c r="I8" i="62" s="1"/>
  <c r="L18" i="63"/>
  <c r="J8" i="62" s="1"/>
  <c r="P18" i="63"/>
  <c r="L8" i="62" s="1"/>
  <c r="Q18" i="63"/>
  <c r="M8" i="62" s="1"/>
  <c r="U18" i="63"/>
  <c r="O8" i="62" s="1"/>
  <c r="B29" i="63"/>
  <c r="D9" i="62" s="1"/>
  <c r="F9" i="62"/>
  <c r="G29" i="63"/>
  <c r="G9" i="62" s="1"/>
  <c r="K29" i="63"/>
  <c r="I9" i="62" s="1"/>
  <c r="L29" i="63"/>
  <c r="J9" i="62" s="1"/>
  <c r="Q29" i="63"/>
  <c r="M9" i="62" s="1"/>
  <c r="T29" i="63"/>
  <c r="N9" i="62" s="1"/>
  <c r="U29" i="63"/>
  <c r="O9" i="62" s="1"/>
  <c r="B38" i="63"/>
  <c r="D10" i="62" s="1"/>
  <c r="F38" i="63"/>
  <c r="F10" i="62" s="1"/>
  <c r="G38" i="63"/>
  <c r="G10" i="62" s="1"/>
  <c r="K38" i="63"/>
  <c r="I10" i="62" s="1"/>
  <c r="P38" i="63"/>
  <c r="L10" i="62" s="1"/>
  <c r="Q38" i="63"/>
  <c r="M10" i="62" s="1"/>
  <c r="U38" i="63"/>
  <c r="O10" i="62" s="1"/>
  <c r="B1" i="64"/>
  <c r="K1" i="64"/>
  <c r="P1" i="64"/>
  <c r="V2" i="64"/>
  <c r="C3" i="64"/>
  <c r="B24" i="64"/>
  <c r="D11" i="62" s="1"/>
  <c r="F24" i="64"/>
  <c r="F11" i="62" s="1"/>
  <c r="G24" i="64"/>
  <c r="G11" i="62" s="1"/>
  <c r="K24" i="64"/>
  <c r="I11" i="62" s="1"/>
  <c r="L24" i="64"/>
  <c r="J11" i="62" s="1"/>
  <c r="O24" i="64"/>
  <c r="P24" i="64"/>
  <c r="L11" i="62" s="1"/>
  <c r="Q24" i="64"/>
  <c r="M11" i="62" s="1"/>
  <c r="U24" i="64"/>
  <c r="O11" i="62" s="1"/>
  <c r="B38" i="64"/>
  <c r="D12" i="62" s="1"/>
  <c r="F38" i="64"/>
  <c r="F12" i="62" s="1"/>
  <c r="G38" i="64"/>
  <c r="G12" i="62" s="1"/>
  <c r="K38" i="64"/>
  <c r="I12" i="62" s="1"/>
  <c r="P38" i="64"/>
  <c r="L12" i="62" s="1"/>
  <c r="Q38" i="64"/>
  <c r="M12" i="62" s="1"/>
  <c r="U38" i="64"/>
  <c r="O12" i="62" s="1"/>
  <c r="B1" i="65"/>
  <c r="K1" i="65"/>
  <c r="P1" i="65"/>
  <c r="V2" i="65"/>
  <c r="C3" i="65"/>
  <c r="F42" i="65"/>
  <c r="F13" i="62" s="1"/>
  <c r="K42" i="65"/>
  <c r="K19" i="66" s="1"/>
  <c r="P42" i="65"/>
  <c r="L13" i="62" s="1"/>
  <c r="Q42" i="65"/>
  <c r="U42" i="65"/>
  <c r="O13" i="62" s="1"/>
  <c r="B1" i="66"/>
  <c r="K1" i="66"/>
  <c r="P1" i="66"/>
  <c r="V2" i="66"/>
  <c r="C3" i="66"/>
  <c r="F17" i="66"/>
  <c r="F14" i="62" s="1"/>
  <c r="Q17" i="66"/>
  <c r="M14" i="62" s="1"/>
  <c r="U17" i="66"/>
  <c r="O14" i="62" s="1"/>
  <c r="B28" i="66"/>
  <c r="D15" i="62" s="1"/>
  <c r="K28" i="66"/>
  <c r="I15" i="62" s="1"/>
  <c r="L28" i="66"/>
  <c r="J15" i="62" s="1"/>
  <c r="Q28" i="66"/>
  <c r="M15" i="62" s="1"/>
  <c r="U28" i="66"/>
  <c r="O15" i="62" s="1"/>
  <c r="B37" i="66"/>
  <c r="D25" i="62" s="1"/>
  <c r="F37" i="66"/>
  <c r="F25" i="62" s="1"/>
  <c r="G37" i="66"/>
  <c r="G25" i="62" s="1"/>
  <c r="S25" i="62" s="1"/>
  <c r="L37" i="66"/>
  <c r="J25" i="62" s="1"/>
  <c r="Q37" i="66"/>
  <c r="M25" i="62" s="1"/>
  <c r="T37" i="66"/>
  <c r="U37" i="66"/>
  <c r="O25" i="62" s="1"/>
  <c r="U25" i="62" s="1"/>
  <c r="B1" i="67"/>
  <c r="K1" i="67"/>
  <c r="P1" i="67"/>
  <c r="V2" i="67"/>
  <c r="C3" i="67"/>
  <c r="K37" i="67"/>
  <c r="I16" i="62" s="1"/>
  <c r="L37" i="67"/>
  <c r="J16" i="62" s="1"/>
  <c r="P37" i="67"/>
  <c r="U37" i="67"/>
  <c r="O16" i="62" s="1"/>
  <c r="B1" i="68"/>
  <c r="K1" i="68"/>
  <c r="P1" i="68"/>
  <c r="V2" i="68"/>
  <c r="C3" i="68"/>
  <c r="B24" i="68"/>
  <c r="D17" i="62" s="1"/>
  <c r="F24" i="68"/>
  <c r="G24" i="68"/>
  <c r="G17" i="62" s="1"/>
  <c r="S17" i="62" s="1"/>
  <c r="K24" i="68"/>
  <c r="I17" i="62" s="1"/>
  <c r="O24" i="68"/>
  <c r="K17" i="62" s="1"/>
  <c r="P24" i="68"/>
  <c r="L17" i="62" s="1"/>
  <c r="U24" i="68"/>
  <c r="O17" i="62" s="1"/>
  <c r="B34" i="68"/>
  <c r="D18" i="62" s="1"/>
  <c r="F34" i="68"/>
  <c r="F18" i="62" s="1"/>
  <c r="G34" i="68"/>
  <c r="G18" i="62" s="1"/>
  <c r="K34" i="68"/>
  <c r="I18" i="62" s="1"/>
  <c r="L34" i="68"/>
  <c r="J18" i="62" s="1"/>
  <c r="Q34" i="68"/>
  <c r="M18" i="62" s="1"/>
  <c r="U34" i="68"/>
  <c r="O18" i="62" s="1"/>
  <c r="V2" i="69"/>
  <c r="B42" i="69"/>
  <c r="D21" i="62" s="1"/>
  <c r="K42" i="69"/>
  <c r="I21" i="62" s="1"/>
  <c r="P42" i="69"/>
  <c r="L21" i="62" s="1"/>
  <c r="U42" i="69"/>
  <c r="O21" i="62" s="1"/>
  <c r="B1" i="70"/>
  <c r="K1" i="70"/>
  <c r="P1" i="70"/>
  <c r="V2" i="70"/>
  <c r="F27" i="70"/>
  <c r="F19" i="62" s="1"/>
  <c r="K27" i="70"/>
  <c r="I19" i="62" s="1"/>
  <c r="P27" i="70"/>
  <c r="L19" i="62" s="1"/>
  <c r="Q27" i="70"/>
  <c r="M19" i="62" s="1"/>
  <c r="U27" i="70"/>
  <c r="O19" i="62" s="1"/>
  <c r="B35" i="70"/>
  <c r="D22" i="62" s="1"/>
  <c r="F35" i="70"/>
  <c r="F22" i="62" s="1"/>
  <c r="G35" i="70"/>
  <c r="G22" i="62" s="1"/>
  <c r="L35" i="70"/>
  <c r="J22" i="62" s="1"/>
  <c r="Q35" i="70"/>
  <c r="M22" i="62" s="1"/>
  <c r="U35" i="70"/>
  <c r="O22" i="62" s="1"/>
  <c r="U22" i="62" s="1"/>
  <c r="B1" i="71"/>
  <c r="K1" i="71"/>
  <c r="P1" i="71"/>
  <c r="V2" i="71"/>
  <c r="C3" i="71"/>
  <c r="F18" i="58"/>
  <c r="E26" i="48" s="1"/>
  <c r="F36" i="58"/>
  <c r="E27" i="48" s="1"/>
  <c r="K18" i="58"/>
  <c r="K36" i="58"/>
  <c r="H27" i="48" s="1"/>
  <c r="P18" i="58"/>
  <c r="K26" i="48" s="1"/>
  <c r="P36" i="58"/>
  <c r="K27" i="48" s="1"/>
  <c r="U18" i="58"/>
  <c r="N26" i="48" s="1"/>
  <c r="U36" i="58"/>
  <c r="N27" i="48" s="1"/>
  <c r="L37" i="51"/>
  <c r="I20" i="48" s="1"/>
  <c r="L27" i="56"/>
  <c r="I21" i="48" s="1"/>
  <c r="B18" i="58"/>
  <c r="C26" i="48" s="1"/>
  <c r="G18" i="58"/>
  <c r="F26" i="48" s="1"/>
  <c r="L18" i="58"/>
  <c r="I26" i="48" s="1"/>
  <c r="O18" i="58"/>
  <c r="J26" i="48" s="1"/>
  <c r="Q18" i="58"/>
  <c r="L26" i="48" s="1"/>
  <c r="B36" i="58"/>
  <c r="C27" i="48" s="1"/>
  <c r="G36" i="58"/>
  <c r="F27" i="48" s="1"/>
  <c r="Q36" i="58"/>
  <c r="L27" i="48" s="1"/>
  <c r="B1" i="49"/>
  <c r="K1" i="49"/>
  <c r="P1" i="49"/>
  <c r="V2" i="49"/>
  <c r="C3" i="49"/>
  <c r="B1" i="50"/>
  <c r="K1" i="50"/>
  <c r="P1" i="50"/>
  <c r="V2" i="50"/>
  <c r="C3" i="50"/>
  <c r="F15" i="50"/>
  <c r="E9" i="48" s="1"/>
  <c r="K15" i="50"/>
  <c r="O15" i="50"/>
  <c r="J9" i="48" s="1"/>
  <c r="P15" i="50"/>
  <c r="K9" i="48" s="1"/>
  <c r="B23" i="50"/>
  <c r="C10" i="48" s="1"/>
  <c r="F23" i="50"/>
  <c r="E10" i="48" s="1"/>
  <c r="G23" i="50"/>
  <c r="F10" i="48" s="1"/>
  <c r="L23" i="50"/>
  <c r="I10" i="48" s="1"/>
  <c r="Q23" i="50"/>
  <c r="L10" i="48" s="1"/>
  <c r="U23" i="50"/>
  <c r="N10" i="48" s="1"/>
  <c r="B33" i="50"/>
  <c r="C11" i="48" s="1"/>
  <c r="F33" i="50"/>
  <c r="E11" i="48" s="1"/>
  <c r="G33" i="50"/>
  <c r="F11" i="48" s="1"/>
  <c r="K33" i="50"/>
  <c r="H11" i="48" s="1"/>
  <c r="L33" i="50"/>
  <c r="I11" i="48" s="1"/>
  <c r="O33" i="50"/>
  <c r="P33" i="50"/>
  <c r="K11" i="48" s="1"/>
  <c r="Q33" i="50"/>
  <c r="L11" i="48" s="1"/>
  <c r="T33" i="50"/>
  <c r="M11" i="48" s="1"/>
  <c r="U33" i="50"/>
  <c r="N11" i="48" s="1"/>
  <c r="B46" i="50"/>
  <c r="C35" i="48" s="1"/>
  <c r="F46" i="50"/>
  <c r="E35" i="48" s="1"/>
  <c r="G46" i="50"/>
  <c r="F35" i="48" s="1"/>
  <c r="K46" i="50"/>
  <c r="H35" i="48" s="1"/>
  <c r="L46" i="50"/>
  <c r="I35" i="48" s="1"/>
  <c r="O46" i="50"/>
  <c r="J35" i="48"/>
  <c r="P46" i="50"/>
  <c r="K35" i="48" s="1"/>
  <c r="Q46" i="50"/>
  <c r="L35" i="48" s="1"/>
  <c r="U46" i="50"/>
  <c r="N35" i="48" s="1"/>
  <c r="B1" i="51"/>
  <c r="K1" i="51"/>
  <c r="P1" i="51"/>
  <c r="V2" i="51"/>
  <c r="C3" i="51"/>
  <c r="G24" i="51"/>
  <c r="F19" i="48" s="1"/>
  <c r="K24" i="51"/>
  <c r="H19" i="48" s="1"/>
  <c r="P24" i="51"/>
  <c r="Q24" i="51"/>
  <c r="L19" i="48" s="1"/>
  <c r="T24" i="51"/>
  <c r="M19" i="48" s="1"/>
  <c r="U24" i="51"/>
  <c r="N19" i="48" s="1"/>
  <c r="B37" i="51"/>
  <c r="C20" i="48" s="1"/>
  <c r="F37" i="51"/>
  <c r="E20" i="48" s="1"/>
  <c r="G37" i="51"/>
  <c r="F20" i="48" s="1"/>
  <c r="R20" i="48" s="1"/>
  <c r="K37" i="51"/>
  <c r="H20" i="48" s="1"/>
  <c r="Q37" i="51"/>
  <c r="L20" i="48" s="1"/>
  <c r="U37" i="51"/>
  <c r="N20" i="48" s="1"/>
  <c r="B1" i="52"/>
  <c r="K1" i="52"/>
  <c r="P1" i="52"/>
  <c r="V2" i="52"/>
  <c r="C3" i="52"/>
  <c r="B21" i="52"/>
  <c r="C16" i="48" s="1"/>
  <c r="F21" i="52"/>
  <c r="E16" i="48" s="1"/>
  <c r="G21" i="52"/>
  <c r="F16" i="48" s="1"/>
  <c r="R16" i="48" s="1"/>
  <c r="K21" i="52"/>
  <c r="H16" i="48" s="1"/>
  <c r="L21" i="52"/>
  <c r="I16" i="48" s="1"/>
  <c r="Q21" i="52"/>
  <c r="L16" i="48" s="1"/>
  <c r="U21" i="52"/>
  <c r="N16" i="48" s="1"/>
  <c r="F36" i="52"/>
  <c r="E33" i="48" s="1"/>
  <c r="G36" i="52"/>
  <c r="F33" i="48" s="1"/>
  <c r="R33" i="48" s="1"/>
  <c r="J36" i="52"/>
  <c r="K36" i="52"/>
  <c r="H33" i="48" s="1"/>
  <c r="L36" i="52"/>
  <c r="I33" i="48" s="1"/>
  <c r="B1" i="53"/>
  <c r="K1" i="53"/>
  <c r="P1" i="53"/>
  <c r="V2" i="53"/>
  <c r="C3" i="53"/>
  <c r="B19" i="53"/>
  <c r="C15" i="48" s="1"/>
  <c r="F19" i="53"/>
  <c r="E15" i="48" s="1"/>
  <c r="G19" i="53"/>
  <c r="F15" i="48" s="1"/>
  <c r="K19" i="53"/>
  <c r="H15" i="48" s="1"/>
  <c r="L19" i="53"/>
  <c r="I15" i="48" s="1"/>
  <c r="Q19" i="53"/>
  <c r="L15" i="48" s="1"/>
  <c r="U19" i="53"/>
  <c r="N15" i="48" s="1"/>
  <c r="B30" i="53"/>
  <c r="C13" i="48" s="1"/>
  <c r="F30" i="53"/>
  <c r="E13" i="48" s="1"/>
  <c r="K30" i="53"/>
  <c r="H13" i="48" s="1"/>
  <c r="L30" i="53"/>
  <c r="I13" i="48" s="1"/>
  <c r="O30" i="53"/>
  <c r="J13" i="48" s="1"/>
  <c r="P30" i="53"/>
  <c r="K13" i="48" s="1"/>
  <c r="Q30" i="53"/>
  <c r="L13" i="48" s="1"/>
  <c r="U30" i="53"/>
  <c r="N13" i="48" s="1"/>
  <c r="B38" i="53"/>
  <c r="C14" i="48" s="1"/>
  <c r="F38" i="53"/>
  <c r="E14" i="48" s="1"/>
  <c r="G38" i="53"/>
  <c r="F14" i="48" s="1"/>
  <c r="R14" i="48" s="1"/>
  <c r="J38" i="53"/>
  <c r="G14" i="48" s="1"/>
  <c r="K38" i="53"/>
  <c r="H14" i="48" s="1"/>
  <c r="L38" i="53"/>
  <c r="I14" i="48" s="1"/>
  <c r="O38" i="53"/>
  <c r="Q38" i="53"/>
  <c r="L14" i="48" s="1"/>
  <c r="U38" i="53"/>
  <c r="N14" i="48" s="1"/>
  <c r="B44" i="53"/>
  <c r="C34" i="48" s="1"/>
  <c r="F44" i="53"/>
  <c r="E34" i="48" s="1"/>
  <c r="T34" i="48" s="1"/>
  <c r="G44" i="53"/>
  <c r="F34" i="48" s="1"/>
  <c r="J44" i="53"/>
  <c r="L44" i="53"/>
  <c r="I34" i="48" s="1"/>
  <c r="O44" i="53"/>
  <c r="J34" i="48" s="1"/>
  <c r="Q44" i="53"/>
  <c r="L34" i="48" s="1"/>
  <c r="T44" i="53"/>
  <c r="M34" i="48" s="1"/>
  <c r="B1" i="54"/>
  <c r="K1" i="54"/>
  <c r="P1" i="54"/>
  <c r="V2" i="54"/>
  <c r="C3" i="54"/>
  <c r="B28" i="54"/>
  <c r="C17" i="48" s="1"/>
  <c r="G28" i="54"/>
  <c r="F17" i="48" s="1"/>
  <c r="L28" i="54"/>
  <c r="I17" i="48" s="1"/>
  <c r="Q28" i="54"/>
  <c r="L17" i="48" s="1"/>
  <c r="B36" i="54"/>
  <c r="C12" i="48" s="1"/>
  <c r="F36" i="54"/>
  <c r="G36" i="54"/>
  <c r="F12" i="48" s="1"/>
  <c r="K36" i="54"/>
  <c r="H12" i="48" s="1"/>
  <c r="L36" i="54"/>
  <c r="I12" i="48" s="1"/>
  <c r="O36" i="54"/>
  <c r="P36" i="54"/>
  <c r="K12" i="48" s="1"/>
  <c r="Q36" i="54"/>
  <c r="L12" i="48" s="1"/>
  <c r="U36" i="54"/>
  <c r="N12" i="48" s="1"/>
  <c r="B1" i="55"/>
  <c r="K1" i="55"/>
  <c r="P1" i="55"/>
  <c r="V2" i="55"/>
  <c r="C3" i="55"/>
  <c r="F36" i="55"/>
  <c r="G36" i="55"/>
  <c r="F18" i="48" s="1"/>
  <c r="K36" i="55"/>
  <c r="H18" i="48" s="1"/>
  <c r="O36" i="55"/>
  <c r="J18" i="48" s="1"/>
  <c r="P36" i="55"/>
  <c r="K18" i="48" s="1"/>
  <c r="Q36" i="55"/>
  <c r="L18" i="48" s="1"/>
  <c r="U36" i="55"/>
  <c r="N18" i="48" s="1"/>
  <c r="B1" i="56"/>
  <c r="K1" i="56"/>
  <c r="P1" i="56"/>
  <c r="V2" i="56"/>
  <c r="C3" i="56"/>
  <c r="B27" i="56"/>
  <c r="C21" i="48" s="1"/>
  <c r="G27" i="56"/>
  <c r="F21" i="48" s="1"/>
  <c r="K27" i="56"/>
  <c r="O27" i="56"/>
  <c r="J21" i="48" s="1"/>
  <c r="P27" i="56"/>
  <c r="K21" i="48" s="1"/>
  <c r="Q27" i="56"/>
  <c r="L21" i="48" s="1"/>
  <c r="U27" i="56"/>
  <c r="N21" i="48" s="1"/>
  <c r="B37" i="56"/>
  <c r="C22" i="48" s="1"/>
  <c r="L37" i="56"/>
  <c r="I22" i="48" s="1"/>
  <c r="T37" i="56"/>
  <c r="M22" i="48" s="1"/>
  <c r="B1" i="57"/>
  <c r="K1" i="57"/>
  <c r="P1" i="57"/>
  <c r="V2" i="57"/>
  <c r="C3" i="57"/>
  <c r="B18" i="57"/>
  <c r="C23" i="48" s="1"/>
  <c r="G18" i="57"/>
  <c r="F23" i="48" s="1"/>
  <c r="R23" i="48" s="1"/>
  <c r="L18" i="57"/>
  <c r="I23" i="48" s="1"/>
  <c r="O18" i="57"/>
  <c r="J23" i="48" s="1"/>
  <c r="Q18" i="57"/>
  <c r="L23" i="48" s="1"/>
  <c r="T18" i="57"/>
  <c r="M23" i="48" s="1"/>
  <c r="F27" i="57"/>
  <c r="E24" i="48" s="1"/>
  <c r="G27" i="57"/>
  <c r="F24" i="48" s="1"/>
  <c r="K27" i="57"/>
  <c r="H24" i="48" s="1"/>
  <c r="L27" i="57"/>
  <c r="I24" i="48" s="1"/>
  <c r="O27" i="57"/>
  <c r="P27" i="57"/>
  <c r="K24" i="48" s="1"/>
  <c r="Q27" i="57"/>
  <c r="L24" i="48" s="1"/>
  <c r="U27" i="57"/>
  <c r="N24" i="48" s="1"/>
  <c r="B36" i="57"/>
  <c r="C36" i="48" s="1"/>
  <c r="G36" i="57"/>
  <c r="F36" i="48" s="1"/>
  <c r="R36" i="48" s="1"/>
  <c r="K36" i="57"/>
  <c r="L36" i="57"/>
  <c r="I36" i="48" s="1"/>
  <c r="O36" i="57"/>
  <c r="P36" i="57"/>
  <c r="K36" i="48" s="1"/>
  <c r="Q36" i="57"/>
  <c r="L36" i="48" s="1"/>
  <c r="T36" i="57"/>
  <c r="M36" i="48" s="1"/>
  <c r="U36" i="57"/>
  <c r="N36" i="48" s="1"/>
  <c r="B46" i="57"/>
  <c r="C25" i="48" s="1"/>
  <c r="F46" i="57"/>
  <c r="E25" i="48" s="1"/>
  <c r="G46" i="57"/>
  <c r="F25" i="48" s="1"/>
  <c r="K46" i="57"/>
  <c r="H25" i="48" s="1"/>
  <c r="L46" i="57"/>
  <c r="I25" i="48" s="1"/>
  <c r="R25" i="48" s="1"/>
  <c r="Q46" i="57"/>
  <c r="L25" i="48" s="1"/>
  <c r="U46" i="57"/>
  <c r="N25" i="48" s="1"/>
  <c r="B1" i="58"/>
  <c r="K1" i="58"/>
  <c r="P1" i="58"/>
  <c r="V2" i="58"/>
  <c r="C3" i="58"/>
  <c r="B1" i="59"/>
  <c r="K1" i="59"/>
  <c r="P1" i="59"/>
  <c r="V2" i="59"/>
  <c r="C3" i="59"/>
  <c r="F19" i="59"/>
  <c r="E28" i="48" s="1"/>
  <c r="G19" i="59"/>
  <c r="F28" i="48" s="1"/>
  <c r="K19" i="59"/>
  <c r="H28" i="48" s="1"/>
  <c r="L19" i="59"/>
  <c r="I28" i="48" s="1"/>
  <c r="O19" i="59"/>
  <c r="J28" i="48" s="1"/>
  <c r="P19" i="59"/>
  <c r="K28" i="48" s="1"/>
  <c r="Q19" i="59"/>
  <c r="L28" i="48" s="1"/>
  <c r="U19" i="59"/>
  <c r="N28" i="48" s="1"/>
  <c r="B36" i="59"/>
  <c r="C29" i="48" s="1"/>
  <c r="F36" i="59"/>
  <c r="E29" i="48" s="1"/>
  <c r="G36" i="59"/>
  <c r="F29" i="48" s="1"/>
  <c r="K36" i="59"/>
  <c r="H29" i="48" s="1"/>
  <c r="L36" i="59"/>
  <c r="I29" i="48" s="1"/>
  <c r="O36" i="59"/>
  <c r="J29" i="48" s="1"/>
  <c r="P36" i="59"/>
  <c r="K29" i="48" s="1"/>
  <c r="Q36" i="59"/>
  <c r="L29" i="48" s="1"/>
  <c r="U36" i="59"/>
  <c r="N29" i="48" s="1"/>
  <c r="B1" i="60"/>
  <c r="K1" i="60"/>
  <c r="P1" i="60"/>
  <c r="V2" i="60"/>
  <c r="C3" i="60"/>
  <c r="B16" i="60"/>
  <c r="C30" i="48" s="1"/>
  <c r="F16" i="60"/>
  <c r="E30" i="48" s="1"/>
  <c r="G16" i="60"/>
  <c r="F30" i="48" s="1"/>
  <c r="K16" i="60"/>
  <c r="H30" i="48" s="1"/>
  <c r="L16" i="60"/>
  <c r="I30" i="48" s="1"/>
  <c r="P16" i="60"/>
  <c r="Q16" i="60"/>
  <c r="L30" i="48" s="1"/>
  <c r="T16" i="60"/>
  <c r="M30" i="48" s="1"/>
  <c r="U16" i="60"/>
  <c r="N30" i="48" s="1"/>
  <c r="B40" i="60"/>
  <c r="C37" i="48" s="1"/>
  <c r="F40" i="60"/>
  <c r="E37" i="48" s="1"/>
  <c r="K40" i="60"/>
  <c r="H37" i="48" s="1"/>
  <c r="L40" i="60"/>
  <c r="I37" i="48" s="1"/>
  <c r="O40" i="60"/>
  <c r="J37" i="48" s="1"/>
  <c r="P40" i="60"/>
  <c r="K37" i="48" s="1"/>
  <c r="Q40" i="60"/>
  <c r="L37" i="48" s="1"/>
  <c r="U40" i="60"/>
  <c r="N37" i="48" s="1"/>
  <c r="N36" i="40"/>
  <c r="J22" i="41" s="1"/>
  <c r="E16" i="40"/>
  <c r="E20" i="41" s="1"/>
  <c r="N36" i="35"/>
  <c r="J17" i="41" s="1"/>
  <c r="E36" i="28"/>
  <c r="E11" i="41" s="1"/>
  <c r="E36" i="34"/>
  <c r="E14" i="41" s="1"/>
  <c r="E36" i="38"/>
  <c r="E23" i="41" s="1"/>
  <c r="E36" i="40"/>
  <c r="E22" i="41" s="1"/>
  <c r="J36" i="28"/>
  <c r="H11" i="41" s="1"/>
  <c r="J36" i="34"/>
  <c r="H14" i="41" s="1"/>
  <c r="J36" i="38"/>
  <c r="H23" i="41" s="1"/>
  <c r="J16" i="40"/>
  <c r="H20" i="41" s="1"/>
  <c r="J40" i="30"/>
  <c r="J36" i="40"/>
  <c r="H22" i="41" s="1"/>
  <c r="O21" i="31"/>
  <c r="K9" i="41" s="1"/>
  <c r="O36" i="27"/>
  <c r="K10" i="41" s="1"/>
  <c r="O36" i="28"/>
  <c r="K11" i="41" s="1"/>
  <c r="O36" i="36"/>
  <c r="K18" i="41" s="1"/>
  <c r="O36" i="38"/>
  <c r="K23" i="41" s="1"/>
  <c r="O16" i="40"/>
  <c r="K20" i="41" s="1"/>
  <c r="O40" i="30"/>
  <c r="K21" i="41" s="1"/>
  <c r="O36" i="40"/>
  <c r="K22" i="41" s="1"/>
  <c r="T36" i="28"/>
  <c r="N11" i="41" s="1"/>
  <c r="T36" i="34"/>
  <c r="N14" i="41" s="1"/>
  <c r="T36" i="38"/>
  <c r="N23" i="41" s="1"/>
  <c r="T16" i="40"/>
  <c r="N20" i="41" s="1"/>
  <c r="T40" i="30"/>
  <c r="N21" i="41" s="1"/>
  <c r="T36" i="40"/>
  <c r="N22" i="41" s="1"/>
  <c r="N36" i="34"/>
  <c r="J14" i="41" s="1"/>
  <c r="N16" i="40"/>
  <c r="J20" i="41" s="1"/>
  <c r="F36" i="36"/>
  <c r="F18" i="41" s="1"/>
  <c r="P36" i="36"/>
  <c r="L18" i="41" s="1"/>
  <c r="K36" i="33"/>
  <c r="I16" i="41" s="1"/>
  <c r="F36" i="33"/>
  <c r="F16" i="41" s="1"/>
  <c r="P36" i="33"/>
  <c r="L16" i="41" s="1"/>
  <c r="F36" i="27"/>
  <c r="F10" i="41" s="1"/>
  <c r="F21" i="31"/>
  <c r="F9" i="41" s="1"/>
  <c r="K21" i="31"/>
  <c r="I9" i="41" s="1"/>
  <c r="A36" i="32"/>
  <c r="C15" i="41" s="1"/>
  <c r="F36" i="32"/>
  <c r="F15" i="41" s="1"/>
  <c r="P36" i="32"/>
  <c r="L15" i="41" s="1"/>
  <c r="F36" i="28"/>
  <c r="F11" i="41" s="1"/>
  <c r="P36" i="28"/>
  <c r="L11" i="41" s="1"/>
  <c r="F36" i="29"/>
  <c r="F12" i="41" s="1"/>
  <c r="P36" i="29"/>
  <c r="L12" i="41" s="1"/>
  <c r="A36" i="31"/>
  <c r="C13" i="41" s="1"/>
  <c r="F36" i="31"/>
  <c r="F13" i="41" s="1"/>
  <c r="A36" i="35"/>
  <c r="C17" i="41" s="1"/>
  <c r="F36" i="35"/>
  <c r="F17" i="41" s="1"/>
  <c r="P36" i="35"/>
  <c r="L17" i="41" s="1"/>
  <c r="P36" i="37"/>
  <c r="L19" i="41" s="1"/>
  <c r="A16" i="40"/>
  <c r="C20" i="41" s="1"/>
  <c r="F16" i="40"/>
  <c r="F20" i="41" s="1"/>
  <c r="P16" i="40"/>
  <c r="L20" i="41" s="1"/>
  <c r="A40" i="30"/>
  <c r="C21" i="41" s="1"/>
  <c r="F40" i="30"/>
  <c r="F21" i="41" s="1"/>
  <c r="P40" i="30"/>
  <c r="L21" i="41" s="1"/>
  <c r="A36" i="40"/>
  <c r="C22" i="41" s="1"/>
  <c r="K36" i="40"/>
  <c r="I22" i="41" s="1"/>
  <c r="P36" i="40"/>
  <c r="L22" i="41" s="1"/>
  <c r="F36" i="38"/>
  <c r="F23" i="41" s="1"/>
  <c r="P36" i="38"/>
  <c r="L23" i="41" s="1"/>
  <c r="A36" i="39"/>
  <c r="C24" i="41" s="1"/>
  <c r="K36" i="39"/>
  <c r="I24" i="41" s="1"/>
  <c r="P36" i="39"/>
  <c r="L24" i="41" s="1"/>
  <c r="D37" i="43"/>
  <c r="F37" i="43"/>
  <c r="K37" i="43"/>
  <c r="P37" i="43"/>
  <c r="U37" i="43"/>
  <c r="A37" i="43"/>
  <c r="H37" i="43"/>
  <c r="M37" i="43"/>
  <c r="R37" i="43"/>
  <c r="C1" i="30"/>
  <c r="J1" i="30"/>
  <c r="O1" i="30"/>
  <c r="U2" i="30"/>
  <c r="C3" i="30"/>
  <c r="C1" i="40"/>
  <c r="J1" i="40"/>
  <c r="O1" i="40"/>
  <c r="U2" i="40"/>
  <c r="C3" i="40"/>
  <c r="C1" i="39"/>
  <c r="J1" i="39"/>
  <c r="O1" i="39"/>
  <c r="U2" i="39"/>
  <c r="C3" i="39"/>
  <c r="C1" i="38"/>
  <c r="J1" i="38"/>
  <c r="O1" i="38"/>
  <c r="U2" i="38"/>
  <c r="C3" i="38"/>
  <c r="C1" i="37"/>
  <c r="J1" i="37"/>
  <c r="O1" i="37"/>
  <c r="U2" i="37"/>
  <c r="C3" i="37"/>
  <c r="C1" i="36"/>
  <c r="J1" i="36"/>
  <c r="O1" i="36"/>
  <c r="U2" i="36"/>
  <c r="C3" i="36"/>
  <c r="C1" i="35"/>
  <c r="J1" i="35"/>
  <c r="O1" i="35"/>
  <c r="U2" i="35"/>
  <c r="C3" i="35"/>
  <c r="C1" i="34"/>
  <c r="J1" i="34"/>
  <c r="O1" i="34"/>
  <c r="U2" i="34"/>
  <c r="C3" i="34"/>
  <c r="O36" i="34"/>
  <c r="J1" i="33"/>
  <c r="O1" i="33"/>
  <c r="U2" i="33"/>
  <c r="C3" i="33"/>
  <c r="C1" i="32"/>
  <c r="J1" i="32"/>
  <c r="O1" i="32"/>
  <c r="U2" i="32"/>
  <c r="C3" i="32"/>
  <c r="J1" i="29"/>
  <c r="O1" i="29"/>
  <c r="U2" i="29"/>
  <c r="C3" i="29"/>
  <c r="C1" i="28"/>
  <c r="J1" i="28"/>
  <c r="O1" i="28"/>
  <c r="U2" i="28"/>
  <c r="C3" i="28"/>
  <c r="C1" i="27"/>
  <c r="J1" i="27"/>
  <c r="O1" i="27"/>
  <c r="U2" i="27"/>
  <c r="C3" i="27"/>
  <c r="C1" i="31"/>
  <c r="J1" i="31"/>
  <c r="O1" i="31"/>
  <c r="U2" i="31"/>
  <c r="C3" i="31"/>
  <c r="O36" i="31"/>
  <c r="U19" i="66"/>
  <c r="J36" i="48"/>
  <c r="M13" i="62"/>
  <c r="Q19" i="66"/>
  <c r="K11" i="62"/>
  <c r="M11" i="41"/>
  <c r="E20" i="62"/>
  <c r="T20" i="62" s="1"/>
  <c r="J12" i="48"/>
  <c r="M16" i="48"/>
  <c r="S18" i="62" l="1"/>
  <c r="E10" i="62"/>
  <c r="I31" i="63"/>
  <c r="H9" i="62"/>
  <c r="I20" i="63"/>
  <c r="S10" i="62"/>
  <c r="J19" i="66"/>
  <c r="L19" i="66"/>
  <c r="R27" i="48"/>
  <c r="R35" i="48"/>
  <c r="R10" i="48"/>
  <c r="U14" i="62"/>
  <c r="U12" i="62"/>
  <c r="R9" i="41"/>
  <c r="T15" i="62"/>
  <c r="S26" i="48"/>
  <c r="R22" i="41"/>
  <c r="R13" i="41"/>
  <c r="R30" i="48"/>
  <c r="R34" i="48"/>
  <c r="R15" i="48"/>
  <c r="R19" i="48"/>
  <c r="R26" i="48"/>
  <c r="S22" i="62"/>
  <c r="U18" i="62"/>
  <c r="U15" i="62"/>
  <c r="S12" i="62"/>
  <c r="U11" i="62"/>
  <c r="U10" i="62"/>
  <c r="U9" i="62"/>
  <c r="U8" i="62"/>
  <c r="S16" i="62"/>
  <c r="R18" i="41"/>
  <c r="S19" i="41"/>
  <c r="R9" i="48"/>
  <c r="S20" i="62"/>
  <c r="T18" i="62"/>
  <c r="S10" i="48"/>
  <c r="T11" i="62"/>
  <c r="S30" i="48"/>
  <c r="S16" i="48"/>
  <c r="R15" i="41"/>
  <c r="T12" i="62"/>
  <c r="T19" i="62"/>
  <c r="S21" i="41"/>
  <c r="S11" i="41"/>
  <c r="R24" i="48"/>
  <c r="S9" i="62"/>
  <c r="S8" i="62"/>
  <c r="R8" i="48"/>
  <c r="S19" i="62"/>
  <c r="S9" i="48"/>
  <c r="T9" i="62"/>
  <c r="S21" i="48"/>
  <c r="S12" i="48"/>
  <c r="R10" i="41"/>
  <c r="T10" i="62"/>
  <c r="T14" i="62"/>
  <c r="T16" i="62"/>
  <c r="R24" i="41"/>
  <c r="R20" i="41"/>
  <c r="R16" i="41"/>
  <c r="R29" i="48"/>
  <c r="R21" i="48"/>
  <c r="R18" i="48"/>
  <c r="U19" i="62"/>
  <c r="U21" i="62"/>
  <c r="R13" i="48"/>
  <c r="R37" i="48"/>
  <c r="S36" i="48"/>
  <c r="S13" i="48"/>
  <c r="U26" i="62"/>
  <c r="U32" i="62" s="1"/>
  <c r="T8" i="62"/>
  <c r="S17" i="48"/>
  <c r="S23" i="48"/>
  <c r="R23" i="41"/>
  <c r="T22" i="62"/>
  <c r="R12" i="48"/>
  <c r="I40" i="53"/>
  <c r="R11" i="48"/>
  <c r="S14" i="62"/>
  <c r="R19" i="41"/>
  <c r="S20" i="41"/>
  <c r="R22" i="48"/>
  <c r="S26" i="62"/>
  <c r="S32" i="62" s="1"/>
  <c r="S15" i="62"/>
  <c r="S34" i="48"/>
  <c r="U20" i="62"/>
  <c r="T26" i="62"/>
  <c r="S28" i="48"/>
  <c r="R12" i="41"/>
  <c r="S29" i="48"/>
  <c r="R21" i="41"/>
  <c r="S13" i="62"/>
  <c r="R14" i="41"/>
  <c r="R11" i="41"/>
  <c r="R17" i="41"/>
  <c r="R28" i="48"/>
  <c r="T21" i="62"/>
  <c r="T17" i="62"/>
  <c r="M6" i="65"/>
  <c r="T13" i="62"/>
  <c r="S11" i="62"/>
  <c r="S37" i="48"/>
  <c r="S27" i="48"/>
  <c r="S22" i="48"/>
  <c r="S18" i="48"/>
  <c r="R17" i="48"/>
  <c r="S15" i="48"/>
  <c r="S35" i="48"/>
  <c r="S20" i="48"/>
  <c r="S19" i="48"/>
  <c r="S8" i="48"/>
  <c r="S24" i="41"/>
  <c r="S23" i="41"/>
  <c r="S18" i="41"/>
  <c r="S17" i="41"/>
  <c r="S14" i="41"/>
  <c r="S16" i="41"/>
  <c r="S15" i="41"/>
  <c r="S12" i="41"/>
  <c r="S10" i="41"/>
  <c r="S13" i="41"/>
  <c r="H6" i="31"/>
  <c r="E9" i="41"/>
  <c r="T9" i="41" s="1"/>
  <c r="J3" i="31"/>
  <c r="D9" i="41"/>
  <c r="S21" i="62"/>
  <c r="T30" i="48"/>
  <c r="T17" i="48"/>
  <c r="T15" i="48"/>
  <c r="E13" i="41"/>
  <c r="T37" i="48"/>
  <c r="T29" i="48"/>
  <c r="T28" i="48"/>
  <c r="T27" i="48"/>
  <c r="T23" i="48"/>
  <c r="T25" i="48"/>
  <c r="T24" i="48"/>
  <c r="T22" i="48"/>
  <c r="T14" i="48"/>
  <c r="T13" i="48"/>
  <c r="T33" i="48"/>
  <c r="T16" i="48"/>
  <c r="T35" i="48"/>
  <c r="T11" i="48"/>
  <c r="T10" i="48"/>
  <c r="T20" i="48"/>
  <c r="T8" i="48"/>
  <c r="I32" i="53"/>
  <c r="K4" i="63"/>
  <c r="H32" i="62"/>
  <c r="J3" i="38"/>
  <c r="D14" i="48"/>
  <c r="S14" i="48" s="1"/>
  <c r="K3" i="65"/>
  <c r="I6" i="60"/>
  <c r="H6" i="30"/>
  <c r="I26" i="64"/>
  <c r="O19" i="66"/>
  <c r="I6" i="50"/>
  <c r="P19" i="66"/>
  <c r="I6" i="68"/>
  <c r="J3" i="29"/>
  <c r="N38" i="48"/>
  <c r="I29" i="57"/>
  <c r="K4" i="64"/>
  <c r="I6" i="52"/>
  <c r="T12" i="41"/>
  <c r="D32" i="62"/>
  <c r="T23" i="41"/>
  <c r="K3" i="68"/>
  <c r="K4" i="67"/>
  <c r="T19" i="41"/>
  <c r="I6" i="71"/>
  <c r="I6" i="64"/>
  <c r="O23" i="62"/>
  <c r="T10" i="41"/>
  <c r="T16" i="41"/>
  <c r="J3" i="39"/>
  <c r="I13" i="62"/>
  <c r="U13" i="62" s="1"/>
  <c r="K4" i="66"/>
  <c r="T22" i="41"/>
  <c r="K4" i="71"/>
  <c r="I30" i="66"/>
  <c r="F32" i="62"/>
  <c r="I17" i="50"/>
  <c r="F19" i="66"/>
  <c r="G6" i="66"/>
  <c r="I6" i="65" s="1"/>
  <c r="N25" i="62"/>
  <c r="N32" i="62" s="1"/>
  <c r="K3" i="69"/>
  <c r="J3" i="27"/>
  <c r="G19" i="66"/>
  <c r="J3" i="37"/>
  <c r="M32" i="62"/>
  <c r="T17" i="41"/>
  <c r="K4" i="65"/>
  <c r="F17" i="62"/>
  <c r="U17" i="62" s="1"/>
  <c r="L16" i="62"/>
  <c r="L23" i="62" s="1"/>
  <c r="L34" i="62" s="1"/>
  <c r="J3" i="36"/>
  <c r="K3" i="52"/>
  <c r="I6" i="63"/>
  <c r="K3" i="64"/>
  <c r="J3" i="34"/>
  <c r="K3" i="63"/>
  <c r="M38" i="48"/>
  <c r="J38" i="48"/>
  <c r="I6" i="58"/>
  <c r="I21" i="66"/>
  <c r="I6" i="59"/>
  <c r="I20" i="57"/>
  <c r="I38" i="57"/>
  <c r="I6" i="56"/>
  <c r="I6" i="54"/>
  <c r="I23" i="52"/>
  <c r="I35" i="50"/>
  <c r="H6" i="38"/>
  <c r="H6" i="27"/>
  <c r="J9" i="41"/>
  <c r="T24" i="41"/>
  <c r="I26" i="68"/>
  <c r="I21" i="53"/>
  <c r="K3" i="60"/>
  <c r="K4" i="68"/>
  <c r="K3" i="70"/>
  <c r="J3" i="35"/>
  <c r="I30" i="54"/>
  <c r="K3" i="71"/>
  <c r="E19" i="66"/>
  <c r="F27" i="41"/>
  <c r="F33" i="41" s="1"/>
  <c r="K3" i="67"/>
  <c r="G25" i="48"/>
  <c r="S25" i="48" s="1"/>
  <c r="I29" i="70"/>
  <c r="N27" i="41"/>
  <c r="T18" i="41"/>
  <c r="I38" i="48"/>
  <c r="I23" i="62"/>
  <c r="H6" i="29"/>
  <c r="K3" i="49"/>
  <c r="I20" i="58"/>
  <c r="I6" i="69"/>
  <c r="C31" i="48"/>
  <c r="C38" i="48"/>
  <c r="K19" i="48"/>
  <c r="K31" i="48" s="1"/>
  <c r="K3" i="51"/>
  <c r="K3" i="50"/>
  <c r="H9" i="48"/>
  <c r="T9" i="48" s="1"/>
  <c r="T11" i="41"/>
  <c r="N31" i="48"/>
  <c r="J11" i="48"/>
  <c r="S11" i="48" s="1"/>
  <c r="I25" i="50"/>
  <c r="H26" i="48"/>
  <c r="T26" i="48" s="1"/>
  <c r="K3" i="58"/>
  <c r="K3" i="53"/>
  <c r="L38" i="48"/>
  <c r="H36" i="48"/>
  <c r="T36" i="48" s="1"/>
  <c r="K3" i="57"/>
  <c r="E12" i="48"/>
  <c r="T12" i="48" s="1"/>
  <c r="K3" i="54"/>
  <c r="K38" i="48"/>
  <c r="H38" i="48"/>
  <c r="H21" i="48"/>
  <c r="T21" i="48" s="1"/>
  <c r="K3" i="56"/>
  <c r="M23" i="62"/>
  <c r="E38" i="48"/>
  <c r="L31" i="48"/>
  <c r="J3" i="28"/>
  <c r="K3" i="59"/>
  <c r="E18" i="48"/>
  <c r="T18" i="48" s="1"/>
  <c r="K3" i="55"/>
  <c r="F31" i="48"/>
  <c r="J3" i="30"/>
  <c r="J23" i="62"/>
  <c r="O32" i="62"/>
  <c r="B19" i="66"/>
  <c r="H23" i="31"/>
  <c r="J32" i="62"/>
  <c r="G6" i="43"/>
  <c r="J3" i="40"/>
  <c r="J3" i="32"/>
  <c r="I31" i="48"/>
  <c r="K3" i="66"/>
  <c r="I6" i="53"/>
  <c r="T15" i="41"/>
  <c r="K13" i="41"/>
  <c r="T13" i="41" s="1"/>
  <c r="T14" i="41"/>
  <c r="H21" i="41"/>
  <c r="T21" i="41" s="1"/>
  <c r="J3" i="33"/>
  <c r="J24" i="48"/>
  <c r="S24" i="48" s="1"/>
  <c r="F38" i="48"/>
  <c r="G32" i="62"/>
  <c r="H18" i="40"/>
  <c r="H23" i="62"/>
  <c r="H34" i="62" s="1"/>
  <c r="G35" i="41" s="1"/>
  <c r="H6" i="36"/>
  <c r="L27" i="41"/>
  <c r="T20" i="41"/>
  <c r="H6" i="40"/>
  <c r="C27" i="41"/>
  <c r="D40" i="62" s="1"/>
  <c r="G23" i="62"/>
  <c r="H6" i="35"/>
  <c r="I27" i="41"/>
  <c r="J40" i="62" s="1"/>
  <c r="I23" i="71"/>
  <c r="E32" i="62"/>
  <c r="I6" i="70"/>
  <c r="K23" i="62"/>
  <c r="K34" i="62" s="1"/>
  <c r="I6" i="67"/>
  <c r="T19" i="66"/>
  <c r="E23" i="62"/>
  <c r="N23" i="62"/>
  <c r="D38" i="48"/>
  <c r="I18" i="60"/>
  <c r="I21" i="59"/>
  <c r="I6" i="57"/>
  <c r="I29" i="56"/>
  <c r="I6" i="55"/>
  <c r="G33" i="48"/>
  <c r="I26" i="51"/>
  <c r="I6" i="51"/>
  <c r="M31" i="48"/>
  <c r="I6" i="49"/>
  <c r="D22" i="41"/>
  <c r="S22" i="41" s="1"/>
  <c r="H6" i="39"/>
  <c r="H6" i="37"/>
  <c r="G27" i="41"/>
  <c r="G33" i="41" s="1"/>
  <c r="H6" i="34"/>
  <c r="H6" i="33"/>
  <c r="H6" i="32"/>
  <c r="H6" i="28"/>
  <c r="M27" i="41"/>
  <c r="D23" i="62"/>
  <c r="R38" i="48" l="1"/>
  <c r="E27" i="41"/>
  <c r="F40" i="62" s="1"/>
  <c r="S9" i="41"/>
  <c r="S27" i="41" s="1"/>
  <c r="S33" i="41" s="1"/>
  <c r="R31" i="48"/>
  <c r="R40" i="48" s="1"/>
  <c r="R47" i="48" s="1"/>
  <c r="T25" i="62"/>
  <c r="T32" i="62" s="1"/>
  <c r="U16" i="62"/>
  <c r="S23" i="62"/>
  <c r="S34" i="62" s="1"/>
  <c r="S42" i="62" s="1"/>
  <c r="R27" i="41"/>
  <c r="R33" i="41" s="1"/>
  <c r="T23" i="62"/>
  <c r="G38" i="48"/>
  <c r="S38" i="48" s="1"/>
  <c r="S33" i="48"/>
  <c r="O34" i="62"/>
  <c r="N35" i="41" s="1"/>
  <c r="I34" i="62"/>
  <c r="H35" i="41" s="1"/>
  <c r="T38" i="48"/>
  <c r="T19" i="48"/>
  <c r="F23" i="62"/>
  <c r="J3" i="62" s="1"/>
  <c r="D31" i="48"/>
  <c r="N33" i="41"/>
  <c r="I40" i="48"/>
  <c r="I47" i="48" s="1"/>
  <c r="K40" i="48"/>
  <c r="K47" i="48" s="1"/>
  <c r="N40" i="48"/>
  <c r="N34" i="41" s="1"/>
  <c r="D34" i="62"/>
  <c r="C35" i="41" s="1"/>
  <c r="G31" i="48"/>
  <c r="N34" i="62"/>
  <c r="N42" i="62" s="1"/>
  <c r="J31" i="48"/>
  <c r="J40" i="48" s="1"/>
  <c r="K41" i="62" s="1"/>
  <c r="G34" i="62"/>
  <c r="G42" i="62" s="1"/>
  <c r="G40" i="62"/>
  <c r="M34" i="62"/>
  <c r="L48" i="48" s="1"/>
  <c r="F46" i="48"/>
  <c r="E34" i="62"/>
  <c r="E42" i="62" s="1"/>
  <c r="J27" i="41"/>
  <c r="K40" i="62" s="1"/>
  <c r="N46" i="48"/>
  <c r="O40" i="62"/>
  <c r="J34" i="62"/>
  <c r="I35" i="41" s="1"/>
  <c r="L40" i="48"/>
  <c r="L47" i="48" s="1"/>
  <c r="L42" i="62"/>
  <c r="K48" i="48"/>
  <c r="K35" i="41"/>
  <c r="C40" i="48"/>
  <c r="D41" i="62" s="1"/>
  <c r="H31" i="48"/>
  <c r="H40" i="48" s="1"/>
  <c r="K27" i="41"/>
  <c r="E31" i="48"/>
  <c r="H27" i="41"/>
  <c r="F40" i="48"/>
  <c r="L46" i="48"/>
  <c r="L33" i="41"/>
  <c r="M40" i="62"/>
  <c r="G46" i="48"/>
  <c r="H40" i="62"/>
  <c r="C46" i="48"/>
  <c r="C33" i="41"/>
  <c r="I33" i="41"/>
  <c r="I46" i="48"/>
  <c r="H42" i="62"/>
  <c r="G48" i="48"/>
  <c r="K42" i="62"/>
  <c r="J48" i="48"/>
  <c r="J35" i="41"/>
  <c r="M40" i="48"/>
  <c r="D27" i="41"/>
  <c r="M33" i="41"/>
  <c r="N40" i="62"/>
  <c r="M46" i="48"/>
  <c r="S40" i="62" l="1"/>
  <c r="E46" i="48"/>
  <c r="E33" i="41"/>
  <c r="H48" i="48"/>
  <c r="G40" i="48"/>
  <c r="G34" i="41" s="1"/>
  <c r="T34" i="62"/>
  <c r="T42" i="62" s="1"/>
  <c r="U23" i="62"/>
  <c r="U34" i="62" s="1"/>
  <c r="S31" i="48"/>
  <c r="S40" i="48" s="1"/>
  <c r="S47" i="48" s="1"/>
  <c r="D40" i="48"/>
  <c r="E41" i="62" s="1"/>
  <c r="D46" i="48"/>
  <c r="D33" i="41"/>
  <c r="T27" i="41"/>
  <c r="O42" i="62"/>
  <c r="N48" i="48"/>
  <c r="I42" i="62"/>
  <c r="F34" i="62"/>
  <c r="E35" i="41" s="1"/>
  <c r="T35" i="41" s="1"/>
  <c r="T31" i="48"/>
  <c r="T40" i="48" s="1"/>
  <c r="O41" i="62"/>
  <c r="N47" i="48"/>
  <c r="I3" i="41"/>
  <c r="J41" i="62"/>
  <c r="F48" i="48"/>
  <c r="K34" i="41"/>
  <c r="L34" i="41"/>
  <c r="L41" i="62"/>
  <c r="I34" i="41"/>
  <c r="N36" i="41"/>
  <c r="M41" i="62"/>
  <c r="F35" i="41"/>
  <c r="M35" i="41"/>
  <c r="M48" i="48"/>
  <c r="C48" i="48"/>
  <c r="D42" i="62"/>
  <c r="D43" i="62" s="1"/>
  <c r="I48" i="48"/>
  <c r="I49" i="48" s="1"/>
  <c r="D48" i="48"/>
  <c r="Q35" i="41"/>
  <c r="J34" i="41"/>
  <c r="P40" i="48"/>
  <c r="D35" i="41"/>
  <c r="J47" i="48"/>
  <c r="O40" i="48"/>
  <c r="J42" i="62"/>
  <c r="L35" i="41"/>
  <c r="M42" i="62"/>
  <c r="K43" i="62"/>
  <c r="J33" i="41"/>
  <c r="J46" i="48"/>
  <c r="C47" i="48"/>
  <c r="C34" i="41"/>
  <c r="H46" i="48"/>
  <c r="I40" i="62"/>
  <c r="H33" i="41"/>
  <c r="H47" i="48"/>
  <c r="H34" i="41"/>
  <c r="I41" i="62"/>
  <c r="L49" i="48"/>
  <c r="E40" i="48"/>
  <c r="Q40" i="48"/>
  <c r="F34" i="41"/>
  <c r="F47" i="48"/>
  <c r="G41" i="62"/>
  <c r="K46" i="48"/>
  <c r="K49" i="48" s="1"/>
  <c r="L40" i="62"/>
  <c r="K33" i="41"/>
  <c r="R46" i="48"/>
  <c r="E40" i="62"/>
  <c r="M47" i="48"/>
  <c r="N41" i="62"/>
  <c r="M34" i="41"/>
  <c r="G47" i="48" l="1"/>
  <c r="G49" i="48" s="1"/>
  <c r="S48" i="48"/>
  <c r="H41" i="62"/>
  <c r="H43" i="62" s="1"/>
  <c r="S41" i="62"/>
  <c r="S43" i="62" s="1"/>
  <c r="D34" i="41"/>
  <c r="D47" i="48"/>
  <c r="D49" i="48" s="1"/>
  <c r="E43" i="62"/>
  <c r="S46" i="48"/>
  <c r="T40" i="62"/>
  <c r="O43" i="62"/>
  <c r="F42" i="62"/>
  <c r="U42" i="62" s="1"/>
  <c r="N49" i="48"/>
  <c r="U40" i="62"/>
  <c r="E48" i="48"/>
  <c r="T48" i="48" s="1"/>
  <c r="T46" i="48"/>
  <c r="Q34" i="41"/>
  <c r="F49" i="48"/>
  <c r="J43" i="62"/>
  <c r="L36" i="41"/>
  <c r="Q33" i="41"/>
  <c r="K36" i="41"/>
  <c r="L43" i="62"/>
  <c r="I36" i="41"/>
  <c r="C36" i="41"/>
  <c r="M49" i="48"/>
  <c r="R48" i="48"/>
  <c r="R49" i="48" s="1"/>
  <c r="M43" i="62"/>
  <c r="R35" i="41"/>
  <c r="C49" i="48"/>
  <c r="J49" i="48"/>
  <c r="J36" i="41"/>
  <c r="H36" i="41"/>
  <c r="F36" i="41"/>
  <c r="G43" i="62"/>
  <c r="R34" i="41"/>
  <c r="I43" i="62"/>
  <c r="E47" i="48"/>
  <c r="F41" i="62"/>
  <c r="I3" i="48"/>
  <c r="E34" i="41"/>
  <c r="H49" i="48"/>
  <c r="N43" i="62"/>
  <c r="M36" i="41"/>
  <c r="S34" i="41" l="1"/>
  <c r="S49" i="48"/>
  <c r="T41" i="62"/>
  <c r="T43" i="62" s="1"/>
  <c r="D36" i="41"/>
  <c r="F43" i="62"/>
  <c r="E49" i="48"/>
  <c r="T49" i="48" s="1"/>
  <c r="T47" i="48"/>
  <c r="E36" i="41"/>
  <c r="T34" i="41"/>
  <c r="Q36" i="41"/>
  <c r="T33" i="41"/>
  <c r="R36" i="41"/>
  <c r="U41" i="62"/>
  <c r="U43" i="62" l="1"/>
  <c r="P5" i="62" s="1"/>
  <c r="T36" i="41"/>
  <c r="O5" i="48"/>
  <c r="O6" i="41" l="1"/>
  <c r="S35" i="41" l="1"/>
  <c r="S36" i="41" s="1"/>
  <c r="G36" i="41"/>
</calcChain>
</file>

<file path=xl/sharedStrings.xml><?xml version="1.0" encoding="utf-8"?>
<sst xmlns="http://schemas.openxmlformats.org/spreadsheetml/2006/main" count="4741" uniqueCount="2083">
  <si>
    <t>三河安城</t>
    <rPh sb="0" eb="2">
      <t>ミカワ</t>
    </rPh>
    <phoneticPr fontId="19"/>
  </si>
  <si>
    <t>三河安城</t>
    <rPh sb="0" eb="4">
      <t>ミカワアンジョウ</t>
    </rPh>
    <phoneticPr fontId="19"/>
  </si>
  <si>
    <t>安城西部</t>
    <rPh sb="0" eb="2">
      <t>アンジョウ</t>
    </rPh>
    <rPh sb="2" eb="4">
      <t>セイブ</t>
    </rPh>
    <phoneticPr fontId="19"/>
  </si>
  <si>
    <t>安城南部</t>
    <rPh sb="0" eb="2">
      <t>アンジョウ</t>
    </rPh>
    <rPh sb="2" eb="4">
      <t>ナンブ</t>
    </rPh>
    <phoneticPr fontId="19"/>
  </si>
  <si>
    <t>C</t>
    <phoneticPr fontId="19"/>
  </si>
  <si>
    <t>NM</t>
    <phoneticPr fontId="19"/>
  </si>
  <si>
    <t>今村</t>
    <rPh sb="0" eb="2">
      <t>イマムラ</t>
    </rPh>
    <phoneticPr fontId="19"/>
  </si>
  <si>
    <t>安城今池町</t>
    <rPh sb="0" eb="2">
      <t>アンジョウ</t>
    </rPh>
    <rPh sb="2" eb="4">
      <t>イマイケ</t>
    </rPh>
    <rPh sb="4" eb="5">
      <t>マチ</t>
    </rPh>
    <phoneticPr fontId="19"/>
  </si>
  <si>
    <t>石橋団地</t>
    <rPh sb="0" eb="2">
      <t>イシバシ</t>
    </rPh>
    <rPh sb="2" eb="4">
      <t>ダンチ</t>
    </rPh>
    <phoneticPr fontId="19"/>
  </si>
  <si>
    <t>北明治</t>
    <rPh sb="0" eb="1">
      <t>キタ</t>
    </rPh>
    <rPh sb="1" eb="3">
      <t>メイジ</t>
    </rPh>
    <phoneticPr fontId="19"/>
  </si>
  <si>
    <t>二本木</t>
    <rPh sb="0" eb="2">
      <t>ニホン</t>
    </rPh>
    <rPh sb="2" eb="3">
      <t>キ</t>
    </rPh>
    <phoneticPr fontId="19"/>
  </si>
  <si>
    <t>安城明祥</t>
    <rPh sb="0" eb="2">
      <t>アンジョウ</t>
    </rPh>
    <rPh sb="2" eb="3">
      <t>メイ</t>
    </rPh>
    <rPh sb="3" eb="4">
      <t>ショウ</t>
    </rPh>
    <phoneticPr fontId="19"/>
  </si>
  <si>
    <t>*1</t>
    <phoneticPr fontId="19"/>
  </si>
  <si>
    <t>碧 南 市</t>
    <phoneticPr fontId="19"/>
  </si>
  <si>
    <t>棚尾</t>
    <rPh sb="0" eb="1">
      <t>タナ</t>
    </rPh>
    <rPh sb="1" eb="2">
      <t>オ</t>
    </rPh>
    <phoneticPr fontId="19"/>
  </si>
  <si>
    <t>田辺通</t>
    <phoneticPr fontId="5"/>
  </si>
  <si>
    <t>大浜</t>
    <phoneticPr fontId="19"/>
  </si>
  <si>
    <t>大浜南</t>
    <rPh sb="0" eb="2">
      <t>オオハマ</t>
    </rPh>
    <rPh sb="2" eb="3">
      <t>ミナミ</t>
    </rPh>
    <phoneticPr fontId="19"/>
  </si>
  <si>
    <t xml:space="preserve"> 豊 田 市</t>
    <phoneticPr fontId="19"/>
  </si>
  <si>
    <t>豊田スタジアム</t>
    <rPh sb="0" eb="2">
      <t>トヨタ</t>
    </rPh>
    <phoneticPr fontId="19"/>
  </si>
  <si>
    <t xml:space="preserve"> 豊田市全域の場合</t>
    <rPh sb="1" eb="3">
      <t>トヨタ</t>
    </rPh>
    <rPh sb="3" eb="4">
      <t>イチノミヤシ</t>
    </rPh>
    <rPh sb="4" eb="6">
      <t>ゼンイキ</t>
    </rPh>
    <rPh sb="7" eb="9">
      <t>バアイ</t>
    </rPh>
    <phoneticPr fontId="7"/>
  </si>
  <si>
    <t>豊田南</t>
    <rPh sb="0" eb="2">
      <t>トヨタ</t>
    </rPh>
    <rPh sb="2" eb="3">
      <t>ミナミ</t>
    </rPh>
    <phoneticPr fontId="19"/>
  </si>
  <si>
    <r>
      <t>岡崎市 岩津　</t>
    </r>
    <r>
      <rPr>
        <sz val="9"/>
        <rFont val="Arial Narrow"/>
        <family val="2"/>
      </rPr>
      <t>100</t>
    </r>
    <r>
      <rPr>
        <sz val="8"/>
        <rFont val="HG丸ｺﾞｼｯｸM-PRO"/>
        <family val="3"/>
        <charset val="128"/>
      </rPr>
      <t>枚</t>
    </r>
    <rPh sb="0" eb="2">
      <t>オカザキ</t>
    </rPh>
    <rPh sb="2" eb="3">
      <t>シ</t>
    </rPh>
    <rPh sb="4" eb="6">
      <t>イワツ</t>
    </rPh>
    <rPh sb="10" eb="11">
      <t>マイ</t>
    </rPh>
    <phoneticPr fontId="7"/>
  </si>
  <si>
    <t>豊田美山</t>
    <rPh sb="0" eb="2">
      <t>トヨタ</t>
    </rPh>
    <rPh sb="2" eb="4">
      <t>ミヤマ</t>
    </rPh>
    <phoneticPr fontId="19"/>
  </si>
  <si>
    <t xml:space="preserve"> </t>
    <phoneticPr fontId="19"/>
  </si>
  <si>
    <t>土橋</t>
    <rPh sb="0" eb="2">
      <t>ツチハシ</t>
    </rPh>
    <phoneticPr fontId="19"/>
  </si>
  <si>
    <t xml:space="preserve"> </t>
    <phoneticPr fontId="19"/>
  </si>
  <si>
    <t>挙母東部</t>
    <rPh sb="0" eb="1">
      <t>ア</t>
    </rPh>
    <rPh sb="1" eb="2">
      <t>ハハ</t>
    </rPh>
    <rPh sb="2" eb="4">
      <t>トウブ</t>
    </rPh>
    <phoneticPr fontId="19"/>
  </si>
  <si>
    <t>豊田市木</t>
    <rPh sb="0" eb="2">
      <t>トヨタ</t>
    </rPh>
    <rPh sb="2" eb="3">
      <t>イチ</t>
    </rPh>
    <rPh sb="3" eb="4">
      <t>キ</t>
    </rPh>
    <phoneticPr fontId="19"/>
  </si>
  <si>
    <t>豊田東山</t>
    <rPh sb="0" eb="2">
      <t>トヨタ</t>
    </rPh>
    <rPh sb="2" eb="4">
      <t>ヒガシヤマ</t>
    </rPh>
    <phoneticPr fontId="19"/>
  </si>
  <si>
    <t>豊田大林</t>
    <rPh sb="0" eb="2">
      <t>トヨタ</t>
    </rPh>
    <rPh sb="2" eb="4">
      <t>オオバヤシ</t>
    </rPh>
    <phoneticPr fontId="19"/>
  </si>
  <si>
    <t>上郷</t>
    <rPh sb="0" eb="2">
      <t>カミゴウ</t>
    </rPh>
    <phoneticPr fontId="19"/>
  </si>
  <si>
    <t>上郷北部</t>
    <rPh sb="0" eb="2">
      <t>カミゴウ</t>
    </rPh>
    <rPh sb="2" eb="4">
      <t>ホクブ</t>
    </rPh>
    <phoneticPr fontId="19"/>
  </si>
  <si>
    <t>上郷畝部</t>
    <rPh sb="0" eb="2">
      <t>カミゴウ</t>
    </rPh>
    <rPh sb="2" eb="3">
      <t>ウネ</t>
    </rPh>
    <rPh sb="3" eb="4">
      <t>ブ</t>
    </rPh>
    <phoneticPr fontId="19"/>
  </si>
  <si>
    <t>NAM</t>
    <phoneticPr fontId="19"/>
  </si>
  <si>
    <t>三河高岡</t>
    <rPh sb="0" eb="2">
      <t>ミカワ</t>
    </rPh>
    <rPh sb="2" eb="3">
      <t>タカオカ</t>
    </rPh>
    <rPh sb="3" eb="4">
      <t>オカ</t>
    </rPh>
    <phoneticPr fontId="19"/>
  </si>
  <si>
    <t>CM</t>
    <phoneticPr fontId="19"/>
  </si>
  <si>
    <t>CA</t>
    <phoneticPr fontId="19"/>
  </si>
  <si>
    <t>若林西</t>
    <rPh sb="0" eb="2">
      <t>ワカバヤシ</t>
    </rPh>
    <rPh sb="2" eb="3">
      <t>ニシ</t>
    </rPh>
    <phoneticPr fontId="19"/>
  </si>
  <si>
    <t>竹村</t>
    <rPh sb="0" eb="2">
      <t>タケムラ</t>
    </rPh>
    <phoneticPr fontId="19"/>
  </si>
  <si>
    <t>若林</t>
    <rPh sb="0" eb="2">
      <t>ワカバヤシ</t>
    </rPh>
    <phoneticPr fontId="19"/>
  </si>
  <si>
    <t>豊田乙部ヶ丘</t>
    <rPh sb="0" eb="2">
      <t>トヨタ</t>
    </rPh>
    <rPh sb="2" eb="6">
      <t>オトベガオカ</t>
    </rPh>
    <phoneticPr fontId="19"/>
  </si>
  <si>
    <t>保見</t>
    <rPh sb="0" eb="2">
      <t>ホミ</t>
    </rPh>
    <phoneticPr fontId="19"/>
  </si>
  <si>
    <t>NAM</t>
    <phoneticPr fontId="19"/>
  </si>
  <si>
    <t>西中金</t>
    <rPh sb="0" eb="1">
      <t>ニシ</t>
    </rPh>
    <rPh sb="1" eb="2">
      <t>ナカ</t>
    </rPh>
    <rPh sb="2" eb="3">
      <t>カネ</t>
    </rPh>
    <phoneticPr fontId="19"/>
  </si>
  <si>
    <t>CM</t>
    <phoneticPr fontId="19"/>
  </si>
  <si>
    <t>CA</t>
    <phoneticPr fontId="19"/>
  </si>
  <si>
    <t>藤岡</t>
    <rPh sb="0" eb="2">
      <t>フジオカ</t>
    </rPh>
    <phoneticPr fontId="19"/>
  </si>
  <si>
    <t>CM</t>
    <phoneticPr fontId="19"/>
  </si>
  <si>
    <t>CA</t>
    <phoneticPr fontId="19"/>
  </si>
  <si>
    <t>藤岡北</t>
    <rPh sb="0" eb="2">
      <t>フジオカ</t>
    </rPh>
    <rPh sb="2" eb="3">
      <t>キタ</t>
    </rPh>
    <phoneticPr fontId="19"/>
  </si>
  <si>
    <t>名駅西</t>
    <rPh sb="0" eb="1">
      <t>メイ</t>
    </rPh>
    <phoneticPr fontId="5"/>
  </si>
  <si>
    <r>
      <t>Ｎ</t>
    </r>
    <r>
      <rPr>
        <sz val="7"/>
        <rFont val="Arial Narrow"/>
        <family val="2"/>
      </rPr>
      <t>AM</t>
    </r>
    <phoneticPr fontId="19"/>
  </si>
  <si>
    <t>小原</t>
    <rPh sb="0" eb="2">
      <t>オハラ</t>
    </rPh>
    <phoneticPr fontId="19"/>
  </si>
  <si>
    <t>CM</t>
    <phoneticPr fontId="19"/>
  </si>
  <si>
    <t>九久平</t>
    <rPh sb="0" eb="1">
      <t>９</t>
    </rPh>
    <rPh sb="1" eb="2">
      <t>ヒサ</t>
    </rPh>
    <rPh sb="2" eb="3">
      <t>タイ</t>
    </rPh>
    <phoneticPr fontId="19"/>
  </si>
  <si>
    <t>小渡</t>
    <rPh sb="0" eb="1">
      <t>コ</t>
    </rPh>
    <rPh sb="1" eb="2">
      <t>ワタ</t>
    </rPh>
    <phoneticPr fontId="19"/>
  </si>
  <si>
    <t xml:space="preserve"> </t>
    <phoneticPr fontId="19"/>
  </si>
  <si>
    <t>小原別口</t>
    <rPh sb="1" eb="2">
      <t>ハラ</t>
    </rPh>
    <phoneticPr fontId="19"/>
  </si>
  <si>
    <t>CM</t>
    <phoneticPr fontId="19"/>
  </si>
  <si>
    <t xml:space="preserve"> </t>
    <phoneticPr fontId="19"/>
  </si>
  <si>
    <t>CA</t>
    <phoneticPr fontId="19"/>
  </si>
  <si>
    <t>稲武</t>
    <rPh sb="0" eb="2">
      <t>イナブ</t>
    </rPh>
    <phoneticPr fontId="19"/>
  </si>
  <si>
    <t>豊田下山</t>
    <rPh sb="0" eb="2">
      <t>トヨタ</t>
    </rPh>
    <phoneticPr fontId="19"/>
  </si>
  <si>
    <r>
      <t>Ｎ</t>
    </r>
    <r>
      <rPr>
        <sz val="7"/>
        <rFont val="Arial Narrow"/>
        <family val="2"/>
      </rPr>
      <t>AM</t>
    </r>
    <phoneticPr fontId="19"/>
  </si>
  <si>
    <t>豊田下山</t>
    <rPh sb="0" eb="2">
      <t>トヨタ</t>
    </rPh>
    <rPh sb="2" eb="4">
      <t>シモヤマ</t>
    </rPh>
    <phoneticPr fontId="19"/>
  </si>
  <si>
    <t>CM</t>
    <phoneticPr fontId="19"/>
  </si>
  <si>
    <t>CA</t>
    <phoneticPr fontId="19"/>
  </si>
  <si>
    <t xml:space="preserve"> みよし市</t>
    <rPh sb="4" eb="5">
      <t>シ</t>
    </rPh>
    <phoneticPr fontId="19"/>
  </si>
  <si>
    <t>三好</t>
    <rPh sb="0" eb="2">
      <t>ミヨシ</t>
    </rPh>
    <phoneticPr fontId="19"/>
  </si>
  <si>
    <t>三好莇生</t>
    <rPh sb="0" eb="2">
      <t>ミヨシ</t>
    </rPh>
    <rPh sb="3" eb="4">
      <t>イ</t>
    </rPh>
    <phoneticPr fontId="19"/>
  </si>
  <si>
    <t xml:space="preserve"> </t>
    <phoneticPr fontId="19"/>
  </si>
  <si>
    <t>三好ヶ丘</t>
    <rPh sb="0" eb="2">
      <t>ミヨシ</t>
    </rPh>
    <rPh sb="3" eb="4">
      <t>オカ</t>
    </rPh>
    <phoneticPr fontId="19"/>
  </si>
  <si>
    <t>額 田 郡</t>
    <phoneticPr fontId="19"/>
  </si>
  <si>
    <t>幸田町</t>
    <rPh sb="0" eb="2">
      <t>コウダ</t>
    </rPh>
    <rPh sb="2" eb="3">
      <t>ヌカタチョウ</t>
    </rPh>
    <phoneticPr fontId="19"/>
  </si>
  <si>
    <t>幸田</t>
    <rPh sb="0" eb="2">
      <t>コウダ</t>
    </rPh>
    <phoneticPr fontId="19"/>
  </si>
  <si>
    <t xml:space="preserve"> </t>
    <phoneticPr fontId="19"/>
  </si>
  <si>
    <t xml:space="preserve"> </t>
    <phoneticPr fontId="19"/>
  </si>
  <si>
    <t xml:space="preserve"> 岡 崎 市</t>
    <phoneticPr fontId="19"/>
  </si>
  <si>
    <t>岡崎北部</t>
    <rPh sb="0" eb="2">
      <t>オカザキ</t>
    </rPh>
    <rPh sb="2" eb="4">
      <t>ホクブ</t>
    </rPh>
    <phoneticPr fontId="19"/>
  </si>
  <si>
    <t>N</t>
    <phoneticPr fontId="19"/>
  </si>
  <si>
    <t>岡崎中央</t>
    <rPh sb="2" eb="4">
      <t>チュウオウ</t>
    </rPh>
    <phoneticPr fontId="19"/>
  </si>
  <si>
    <t xml:space="preserve"> 岡崎市全域の場合</t>
    <rPh sb="1" eb="3">
      <t>オカザキ</t>
    </rPh>
    <rPh sb="3" eb="4">
      <t>イチノミヤシ</t>
    </rPh>
    <rPh sb="4" eb="6">
      <t>ゼンイキ</t>
    </rPh>
    <rPh sb="7" eb="9">
      <t>バアイ</t>
    </rPh>
    <phoneticPr fontId="7"/>
  </si>
  <si>
    <t>竜美</t>
    <rPh sb="0" eb="1">
      <t>リュウ</t>
    </rPh>
    <rPh sb="1" eb="2">
      <t>ビ</t>
    </rPh>
    <phoneticPr fontId="19"/>
  </si>
  <si>
    <t>岡崎南</t>
    <phoneticPr fontId="19"/>
  </si>
  <si>
    <t xml:space="preserve">をプラス   </t>
    <phoneticPr fontId="7"/>
  </si>
  <si>
    <t>矢作</t>
    <rPh sb="0" eb="2">
      <t>ヤハギ</t>
    </rPh>
    <phoneticPr fontId="19"/>
  </si>
  <si>
    <t>光ヶ丘</t>
    <rPh sb="0" eb="3">
      <t>ヒカリガオカ</t>
    </rPh>
    <phoneticPr fontId="19"/>
  </si>
  <si>
    <t>岡崎上和田</t>
    <rPh sb="0" eb="2">
      <t>オカザキ</t>
    </rPh>
    <rPh sb="2" eb="5">
      <t>カミワダ</t>
    </rPh>
    <phoneticPr fontId="19"/>
  </si>
  <si>
    <t xml:space="preserve"> </t>
    <phoneticPr fontId="19"/>
  </si>
  <si>
    <t>六ッ美</t>
    <rPh sb="0" eb="1">
      <t>６</t>
    </rPh>
    <rPh sb="2" eb="3">
      <t>ビ</t>
    </rPh>
    <phoneticPr fontId="19"/>
  </si>
  <si>
    <t>岡崎針崎</t>
    <rPh sb="0" eb="2">
      <t>オカザキ</t>
    </rPh>
    <rPh sb="2" eb="3">
      <t>ハリ</t>
    </rPh>
    <rPh sb="3" eb="4">
      <t>サキ</t>
    </rPh>
    <phoneticPr fontId="19"/>
  </si>
  <si>
    <t>岡崎上地台</t>
    <rPh sb="0" eb="2">
      <t>オカザキ</t>
    </rPh>
    <rPh sb="2" eb="3">
      <t>ウエ</t>
    </rPh>
    <rPh sb="3" eb="4">
      <t>チ</t>
    </rPh>
    <rPh sb="4" eb="5">
      <t>ダイ</t>
    </rPh>
    <phoneticPr fontId="19"/>
  </si>
  <si>
    <t>*1</t>
    <phoneticPr fontId="19"/>
  </si>
  <si>
    <t>土呂</t>
    <rPh sb="0" eb="2">
      <t>トロ</t>
    </rPh>
    <phoneticPr fontId="19"/>
  </si>
  <si>
    <t>岡崎青野</t>
    <rPh sb="0" eb="2">
      <t>オカザキ</t>
    </rPh>
    <rPh sb="2" eb="4">
      <t>アオノ</t>
    </rPh>
    <phoneticPr fontId="19"/>
  </si>
  <si>
    <t>岩津</t>
    <rPh sb="0" eb="1">
      <t>イワ</t>
    </rPh>
    <rPh sb="1" eb="2">
      <t>ツ</t>
    </rPh>
    <phoneticPr fontId="19"/>
  </si>
  <si>
    <t>美合南部</t>
    <rPh sb="0" eb="1">
      <t>ビ</t>
    </rPh>
    <rPh sb="1" eb="2">
      <t>ア</t>
    </rPh>
    <rPh sb="2" eb="4">
      <t>ナンブ</t>
    </rPh>
    <phoneticPr fontId="19"/>
  </si>
  <si>
    <r>
      <t>豊田市桂野町・加茂川町</t>
    </r>
    <r>
      <rPr>
        <sz val="8"/>
        <rFont val="Arial Narrow"/>
        <family val="2"/>
      </rPr>
      <t xml:space="preserve"> </t>
    </r>
    <rPh sb="0" eb="3">
      <t>トヨタシ</t>
    </rPh>
    <rPh sb="3" eb="4">
      <t>ケイ</t>
    </rPh>
    <rPh sb="4" eb="5">
      <t>ノ</t>
    </rPh>
    <rPh sb="5" eb="6">
      <t>マチ</t>
    </rPh>
    <rPh sb="7" eb="10">
      <t>カモガワ</t>
    </rPh>
    <rPh sb="10" eb="11">
      <t>マチ</t>
    </rPh>
    <phoneticPr fontId="19"/>
  </si>
  <si>
    <t>美合北部</t>
    <rPh sb="0" eb="1">
      <t>ビ</t>
    </rPh>
    <rPh sb="1" eb="2">
      <t>ア</t>
    </rPh>
    <rPh sb="2" eb="4">
      <t>ホクブ</t>
    </rPh>
    <phoneticPr fontId="19"/>
  </si>
  <si>
    <r>
      <t>100</t>
    </r>
    <r>
      <rPr>
        <sz val="8"/>
        <rFont val="HG丸ｺﾞｼｯｸM-PRO"/>
        <family val="3"/>
        <charset val="128"/>
      </rPr>
      <t>枚含む</t>
    </r>
    <rPh sb="3" eb="4">
      <t>マイ</t>
    </rPh>
    <rPh sb="4" eb="5">
      <t>フク</t>
    </rPh>
    <phoneticPr fontId="19"/>
  </si>
  <si>
    <t>NAMY</t>
    <phoneticPr fontId="7"/>
  </si>
  <si>
    <t>本宿</t>
    <rPh sb="0" eb="1">
      <t>モト</t>
    </rPh>
    <rPh sb="1" eb="2">
      <t>ヤド</t>
    </rPh>
    <phoneticPr fontId="19"/>
  </si>
  <si>
    <t>CMY</t>
    <phoneticPr fontId="7"/>
  </si>
  <si>
    <t>CAY</t>
    <phoneticPr fontId="7"/>
  </si>
  <si>
    <t>CAM</t>
    <phoneticPr fontId="7"/>
  </si>
  <si>
    <t>河合</t>
    <rPh sb="0" eb="2">
      <t>カワイ</t>
    </rPh>
    <phoneticPr fontId="19"/>
  </si>
  <si>
    <t>豊富</t>
    <rPh sb="0" eb="1">
      <t>トヨ</t>
    </rPh>
    <rPh sb="1" eb="2">
      <t>トミ</t>
    </rPh>
    <phoneticPr fontId="19"/>
  </si>
  <si>
    <t>宮崎</t>
    <rPh sb="0" eb="2">
      <t>ミヤザキ</t>
    </rPh>
    <phoneticPr fontId="19"/>
  </si>
  <si>
    <t>西 尾 市</t>
    <phoneticPr fontId="19"/>
  </si>
  <si>
    <t>西尾</t>
    <rPh sb="0" eb="2">
      <t>ニシオ</t>
    </rPh>
    <phoneticPr fontId="19"/>
  </si>
  <si>
    <t>三江島</t>
    <phoneticPr fontId="19"/>
  </si>
  <si>
    <t>米津</t>
    <rPh sb="0" eb="1">
      <t>ヨネ</t>
    </rPh>
    <rPh sb="1" eb="2">
      <t>ツ</t>
    </rPh>
    <phoneticPr fontId="19"/>
  </si>
  <si>
    <t>一色町</t>
    <rPh sb="0" eb="3">
      <t>イッシキチョウ</t>
    </rPh>
    <phoneticPr fontId="19"/>
  </si>
  <si>
    <t>三河一色</t>
    <phoneticPr fontId="19"/>
  </si>
  <si>
    <t>吉良町</t>
    <rPh sb="0" eb="2">
      <t>キラ</t>
    </rPh>
    <rPh sb="2" eb="3">
      <t>マチ</t>
    </rPh>
    <phoneticPr fontId="19"/>
  </si>
  <si>
    <t>吉良吉田</t>
    <rPh sb="2" eb="4">
      <t>ヨシダ</t>
    </rPh>
    <phoneticPr fontId="19"/>
  </si>
  <si>
    <t>吉良吉田</t>
    <rPh sb="0" eb="2">
      <t>キラ</t>
    </rPh>
    <rPh sb="2" eb="4">
      <t>ヨシダ</t>
    </rPh>
    <phoneticPr fontId="19"/>
  </si>
  <si>
    <t>NAM</t>
    <phoneticPr fontId="19"/>
  </si>
  <si>
    <t>吉良白浜</t>
    <rPh sb="0" eb="2">
      <t>キラ</t>
    </rPh>
    <rPh sb="2" eb="4">
      <t>シラハマ</t>
    </rPh>
    <phoneticPr fontId="19"/>
  </si>
  <si>
    <t>上横須賀</t>
    <phoneticPr fontId="19"/>
  </si>
  <si>
    <t>上横須賀</t>
    <rPh sb="0" eb="1">
      <t>ウエ</t>
    </rPh>
    <rPh sb="1" eb="4">
      <t>ヨコスカ</t>
    </rPh>
    <phoneticPr fontId="19"/>
  </si>
  <si>
    <t>幡豆町</t>
    <rPh sb="0" eb="2">
      <t>ハズ</t>
    </rPh>
    <rPh sb="2" eb="3">
      <t>マチ</t>
    </rPh>
    <phoneticPr fontId="19"/>
  </si>
  <si>
    <t>西幡豆</t>
    <rPh sb="0" eb="1">
      <t>ニシ</t>
    </rPh>
    <rPh sb="1" eb="3">
      <t>ハズ</t>
    </rPh>
    <phoneticPr fontId="19"/>
  </si>
  <si>
    <t>蒲 郡 市</t>
    <phoneticPr fontId="19"/>
  </si>
  <si>
    <t>*2</t>
    <phoneticPr fontId="19"/>
  </si>
  <si>
    <t>NAM</t>
    <phoneticPr fontId="19"/>
  </si>
  <si>
    <t>*2</t>
    <phoneticPr fontId="19"/>
  </si>
  <si>
    <t>蒲郡市全域の場合</t>
    <rPh sb="0" eb="1">
      <t>カバ</t>
    </rPh>
    <rPh sb="1" eb="2">
      <t>グン</t>
    </rPh>
    <rPh sb="2" eb="3">
      <t>イチノミヤシ</t>
    </rPh>
    <rPh sb="3" eb="5">
      <t>ゼンイキ</t>
    </rPh>
    <rPh sb="6" eb="8">
      <t>バアイ</t>
    </rPh>
    <phoneticPr fontId="7"/>
  </si>
  <si>
    <r>
      <t xml:space="preserve">豊川市御津鈴木 </t>
    </r>
    <r>
      <rPr>
        <sz val="9"/>
        <rFont val="Arial Narrow"/>
        <family val="2"/>
      </rPr>
      <t>50</t>
    </r>
    <r>
      <rPr>
        <sz val="8"/>
        <rFont val="HG丸ｺﾞｼｯｸM-PRO"/>
        <family val="3"/>
        <charset val="128"/>
      </rPr>
      <t>枚を</t>
    </r>
    <rPh sb="0" eb="3">
      <t>トヨカワシ</t>
    </rPh>
    <rPh sb="3" eb="4">
      <t>ゴ</t>
    </rPh>
    <rPh sb="4" eb="5">
      <t>ツ</t>
    </rPh>
    <rPh sb="5" eb="7">
      <t>スズキ</t>
    </rPh>
    <rPh sb="10" eb="11">
      <t>マイ</t>
    </rPh>
    <phoneticPr fontId="7"/>
  </si>
  <si>
    <t>プラス</t>
    <phoneticPr fontId="19"/>
  </si>
  <si>
    <t>豊 橋 市</t>
    <rPh sb="0" eb="5">
      <t>トヨハシシ</t>
    </rPh>
    <phoneticPr fontId="19"/>
  </si>
  <si>
    <t>豊橋中央（佐久間）</t>
    <rPh sb="0" eb="2">
      <t>トヨハシ</t>
    </rPh>
    <rPh sb="2" eb="4">
      <t>チュウオウ</t>
    </rPh>
    <rPh sb="5" eb="8">
      <t>サクマ</t>
    </rPh>
    <phoneticPr fontId="19"/>
  </si>
  <si>
    <t>豊橋東部</t>
    <rPh sb="0" eb="2">
      <t>トヨハシ</t>
    </rPh>
    <rPh sb="2" eb="4">
      <t>トウブ</t>
    </rPh>
    <phoneticPr fontId="19"/>
  </si>
  <si>
    <t>豊橋南部</t>
    <rPh sb="0" eb="2">
      <t>トヨハシ</t>
    </rPh>
    <rPh sb="2" eb="4">
      <t>ナンブ</t>
    </rPh>
    <phoneticPr fontId="19"/>
  </si>
  <si>
    <t>豊橋西部</t>
    <rPh sb="0" eb="2">
      <t>トヨハシ</t>
    </rPh>
    <rPh sb="2" eb="4">
      <t>セイブ</t>
    </rPh>
    <phoneticPr fontId="19"/>
  </si>
  <si>
    <t>豊橋上地</t>
    <rPh sb="0" eb="2">
      <t>トヨハシ</t>
    </rPh>
    <rPh sb="2" eb="3">
      <t>ウエ</t>
    </rPh>
    <rPh sb="3" eb="4">
      <t>チ</t>
    </rPh>
    <phoneticPr fontId="19"/>
  </si>
  <si>
    <t>豊橋鷹丘</t>
    <rPh sb="0" eb="2">
      <t>トヨハシ</t>
    </rPh>
    <rPh sb="2" eb="3">
      <t>タカ</t>
    </rPh>
    <rPh sb="3" eb="4">
      <t>オカ</t>
    </rPh>
    <phoneticPr fontId="19"/>
  </si>
  <si>
    <t>NM</t>
    <phoneticPr fontId="19"/>
  </si>
  <si>
    <t>C</t>
    <phoneticPr fontId="19"/>
  </si>
  <si>
    <t>豊橋市全域の場合</t>
    <rPh sb="0" eb="2">
      <t>トヨハシ</t>
    </rPh>
    <rPh sb="2" eb="3">
      <t>イチノミヤシ</t>
    </rPh>
    <rPh sb="3" eb="5">
      <t>ゼンイキ</t>
    </rPh>
    <rPh sb="6" eb="8">
      <t>バアイ</t>
    </rPh>
    <phoneticPr fontId="7"/>
  </si>
  <si>
    <t>Y</t>
    <phoneticPr fontId="19"/>
  </si>
  <si>
    <t>豊橋飯村</t>
    <rPh sb="0" eb="2">
      <t>トヨハシ</t>
    </rPh>
    <rPh sb="2" eb="4">
      <t>イイムラ</t>
    </rPh>
    <phoneticPr fontId="19"/>
  </si>
  <si>
    <t>C</t>
    <phoneticPr fontId="19"/>
  </si>
  <si>
    <t>豊橋北部</t>
    <rPh sb="0" eb="2">
      <t>トヨハシ</t>
    </rPh>
    <rPh sb="2" eb="4">
      <t>ホクブ</t>
    </rPh>
    <phoneticPr fontId="19"/>
  </si>
  <si>
    <t>豊橋玉川</t>
    <rPh sb="0" eb="2">
      <t>トヨハシ</t>
    </rPh>
    <rPh sb="2" eb="4">
      <t>タマガワ</t>
    </rPh>
    <phoneticPr fontId="19"/>
  </si>
  <si>
    <t>豊橋牛川</t>
    <rPh sb="0" eb="2">
      <t>トヨハシ</t>
    </rPh>
    <rPh sb="2" eb="3">
      <t>ウシ</t>
    </rPh>
    <rPh sb="3" eb="4">
      <t>カワ</t>
    </rPh>
    <phoneticPr fontId="19"/>
  </si>
  <si>
    <t>豊橋北山</t>
    <rPh sb="0" eb="2">
      <t>トヨハシ</t>
    </rPh>
    <rPh sb="2" eb="4">
      <t>キタヤマ</t>
    </rPh>
    <phoneticPr fontId="19"/>
  </si>
  <si>
    <t>A</t>
    <phoneticPr fontId="19"/>
  </si>
  <si>
    <t>豊橋向山</t>
    <rPh sb="0" eb="2">
      <t>トヨハシ</t>
    </rPh>
    <rPh sb="2" eb="4">
      <t>ムカイヤマ</t>
    </rPh>
    <phoneticPr fontId="19"/>
  </si>
  <si>
    <t>正色</t>
    <rPh sb="0" eb="1">
      <t>セイ</t>
    </rPh>
    <rPh sb="1" eb="2">
      <t>イロ</t>
    </rPh>
    <phoneticPr fontId="5"/>
  </si>
  <si>
    <t>豊橋栄</t>
    <rPh sb="0" eb="2">
      <t>トヨハシ</t>
    </rPh>
    <rPh sb="2" eb="3">
      <t>サカエ</t>
    </rPh>
    <phoneticPr fontId="19"/>
  </si>
  <si>
    <t>豊橋上野</t>
    <rPh sb="0" eb="2">
      <t>トヨハシ</t>
    </rPh>
    <rPh sb="2" eb="4">
      <t>ウエノ</t>
    </rPh>
    <phoneticPr fontId="19"/>
  </si>
  <si>
    <t>豊橋東岩田</t>
    <rPh sb="0" eb="2">
      <t>トヨハシ</t>
    </rPh>
    <rPh sb="2" eb="3">
      <t>ヒガシ</t>
    </rPh>
    <rPh sb="3" eb="5">
      <t>イワタ</t>
    </rPh>
    <phoneticPr fontId="19"/>
  </si>
  <si>
    <t>豊橋西口</t>
    <rPh sb="0" eb="2">
      <t>トヨハシ</t>
    </rPh>
    <rPh sb="2" eb="4">
      <t>ニシグチ</t>
    </rPh>
    <phoneticPr fontId="19"/>
  </si>
  <si>
    <t>豊橋大村</t>
    <rPh sb="0" eb="2">
      <t>トヨハシ</t>
    </rPh>
    <rPh sb="2" eb="4">
      <t>オオムラ</t>
    </rPh>
    <phoneticPr fontId="19"/>
  </si>
  <si>
    <t>NM</t>
    <phoneticPr fontId="19"/>
  </si>
  <si>
    <t>豊橋磯辺</t>
    <rPh sb="0" eb="2">
      <t>トヨハシ</t>
    </rPh>
    <rPh sb="2" eb="4">
      <t>イソベ</t>
    </rPh>
    <phoneticPr fontId="19"/>
  </si>
  <si>
    <t>大幸</t>
    <rPh sb="0" eb="1">
      <t>ダイ</t>
    </rPh>
    <rPh sb="1" eb="2">
      <t>サチ</t>
    </rPh>
    <phoneticPr fontId="5"/>
  </si>
  <si>
    <t>汁谷</t>
    <rPh sb="0" eb="1">
      <t>シル</t>
    </rPh>
    <rPh sb="1" eb="2">
      <t>タニ</t>
    </rPh>
    <phoneticPr fontId="5"/>
  </si>
  <si>
    <t>豊橋南栄</t>
    <rPh sb="0" eb="2">
      <t>トヨハシ</t>
    </rPh>
    <rPh sb="2" eb="3">
      <t>ミナミ</t>
    </rPh>
    <rPh sb="3" eb="4">
      <t>サカエ</t>
    </rPh>
    <phoneticPr fontId="19"/>
  </si>
  <si>
    <t>老津</t>
    <rPh sb="0" eb="1">
      <t>ロウ</t>
    </rPh>
    <rPh sb="1" eb="2">
      <t>ツ</t>
    </rPh>
    <phoneticPr fontId="19"/>
  </si>
  <si>
    <t>CA</t>
    <phoneticPr fontId="19"/>
  </si>
  <si>
    <t>豊橋佐藤町</t>
    <rPh sb="0" eb="2">
      <t>トヨハシ</t>
    </rPh>
    <rPh sb="2" eb="5">
      <t>サトウチョウ</t>
    </rPh>
    <phoneticPr fontId="19"/>
  </si>
  <si>
    <t>豊橋曙</t>
    <rPh sb="0" eb="2">
      <t>トヨハシ</t>
    </rPh>
    <rPh sb="2" eb="3">
      <t>アケボノ</t>
    </rPh>
    <phoneticPr fontId="19"/>
  </si>
  <si>
    <t>旭</t>
    <rPh sb="0" eb="1">
      <t>アサヒ</t>
    </rPh>
    <phoneticPr fontId="19"/>
  </si>
  <si>
    <t>御津（鈴木）</t>
    <rPh sb="0" eb="2">
      <t>ミト</t>
    </rPh>
    <rPh sb="3" eb="5">
      <t>スズキ</t>
    </rPh>
    <phoneticPr fontId="19"/>
  </si>
  <si>
    <t>御津（小林）</t>
    <rPh sb="0" eb="2">
      <t>ミト</t>
    </rPh>
    <rPh sb="3" eb="5">
      <t>コバヤシ</t>
    </rPh>
    <phoneticPr fontId="19"/>
  </si>
  <si>
    <t>光城</t>
    <rPh sb="0" eb="1">
      <t>ヒカリ</t>
    </rPh>
    <rPh sb="1" eb="2">
      <t>シロ</t>
    </rPh>
    <phoneticPr fontId="5"/>
  </si>
  <si>
    <t>又穂</t>
    <rPh sb="0" eb="1">
      <t>マタ</t>
    </rPh>
    <rPh sb="1" eb="2">
      <t>ホ</t>
    </rPh>
    <phoneticPr fontId="5"/>
  </si>
  <si>
    <t>豊橋野依</t>
    <rPh sb="0" eb="2">
      <t>トヨハシ</t>
    </rPh>
    <rPh sb="2" eb="3">
      <t>ノ</t>
    </rPh>
    <rPh sb="3" eb="4">
      <t>イ</t>
    </rPh>
    <phoneticPr fontId="19"/>
  </si>
  <si>
    <t>豊 川 市</t>
    <phoneticPr fontId="19"/>
  </si>
  <si>
    <t>豊川諏訪</t>
    <rPh sb="0" eb="2">
      <t>トヨカワ</t>
    </rPh>
    <rPh sb="2" eb="4">
      <t>スワ</t>
    </rPh>
    <phoneticPr fontId="19"/>
  </si>
  <si>
    <t>牛久保（中部大万）</t>
    <rPh sb="0" eb="3">
      <t>ウシクボ</t>
    </rPh>
    <rPh sb="4" eb="6">
      <t>チュウブ</t>
    </rPh>
    <rPh sb="6" eb="7">
      <t>ダイ</t>
    </rPh>
    <rPh sb="7" eb="8">
      <t>マン</t>
    </rPh>
    <phoneticPr fontId="19"/>
  </si>
  <si>
    <t xml:space="preserve"> </t>
    <phoneticPr fontId="19"/>
  </si>
  <si>
    <t>豊川蔵子</t>
    <phoneticPr fontId="19"/>
  </si>
  <si>
    <t>豊川国府</t>
    <rPh sb="0" eb="2">
      <t>トヨカワ</t>
    </rPh>
    <rPh sb="2" eb="4">
      <t>コクフ</t>
    </rPh>
    <phoneticPr fontId="19"/>
  </si>
  <si>
    <t>豊川八南</t>
    <phoneticPr fontId="19"/>
  </si>
  <si>
    <t>御油</t>
    <rPh sb="0" eb="1">
      <t>ゴ</t>
    </rPh>
    <rPh sb="1" eb="2">
      <t>ユ</t>
    </rPh>
    <phoneticPr fontId="19"/>
  </si>
  <si>
    <t>三河一宮</t>
    <rPh sb="0" eb="2">
      <t>ミカワ</t>
    </rPh>
    <rPh sb="2" eb="4">
      <t>イチミヤ</t>
    </rPh>
    <phoneticPr fontId="19"/>
  </si>
  <si>
    <t>旧御津町</t>
    <rPh sb="0" eb="1">
      <t>キュウ</t>
    </rPh>
    <rPh sb="1" eb="3">
      <t>ミト</t>
    </rPh>
    <rPh sb="3" eb="4">
      <t>マチ</t>
    </rPh>
    <phoneticPr fontId="19"/>
  </si>
  <si>
    <r>
      <t>蒲郡市</t>
    </r>
    <r>
      <rPr>
        <sz val="8"/>
        <rFont val="Arial Narrow"/>
        <family val="2"/>
      </rPr>
      <t xml:space="preserve"> </t>
    </r>
    <r>
      <rPr>
        <sz val="8"/>
        <rFont val="HG丸ｺﾞｼｯｸM-PRO"/>
        <family val="3"/>
        <charset val="128"/>
      </rPr>
      <t>：</t>
    </r>
    <r>
      <rPr>
        <sz val="9"/>
        <rFont val="Arial Narrow"/>
        <family val="2"/>
      </rPr>
      <t>50</t>
    </r>
    <r>
      <rPr>
        <sz val="8"/>
        <rFont val="HG丸ｺﾞｼｯｸM-PRO"/>
        <family val="3"/>
        <charset val="128"/>
      </rPr>
      <t>枚含む</t>
    </r>
    <rPh sb="0" eb="1">
      <t>ガマ</t>
    </rPh>
    <rPh sb="1" eb="2">
      <t>グン</t>
    </rPh>
    <rPh sb="2" eb="3">
      <t>シ</t>
    </rPh>
    <rPh sb="7" eb="8">
      <t>マイ</t>
    </rPh>
    <rPh sb="8" eb="9">
      <t>フク</t>
    </rPh>
    <phoneticPr fontId="19"/>
  </si>
  <si>
    <t>旧音羽町</t>
    <rPh sb="0" eb="1">
      <t>キュウ</t>
    </rPh>
    <rPh sb="1" eb="3">
      <t>オトワ</t>
    </rPh>
    <rPh sb="3" eb="4">
      <t>マチ</t>
    </rPh>
    <phoneticPr fontId="19"/>
  </si>
  <si>
    <t>豊川赤坂</t>
    <rPh sb="0" eb="2">
      <t>トヨカワ</t>
    </rPh>
    <rPh sb="2" eb="4">
      <t>アカサカ</t>
    </rPh>
    <phoneticPr fontId="19"/>
  </si>
  <si>
    <t>旧小坂井町</t>
    <rPh sb="0" eb="1">
      <t>キュウ</t>
    </rPh>
    <rPh sb="1" eb="5">
      <t>コザカイチョウ</t>
    </rPh>
    <phoneticPr fontId="19"/>
  </si>
  <si>
    <t>西小坂井</t>
    <rPh sb="0" eb="1">
      <t>セイ</t>
    </rPh>
    <rPh sb="1" eb="4">
      <t>コザカイ</t>
    </rPh>
    <phoneticPr fontId="19"/>
  </si>
  <si>
    <t>*3</t>
    <phoneticPr fontId="19"/>
  </si>
  <si>
    <t>小坂井駅前</t>
    <rPh sb="3" eb="5">
      <t>エキマエ</t>
    </rPh>
    <phoneticPr fontId="19"/>
  </si>
  <si>
    <t>小坂井駅前</t>
    <rPh sb="0" eb="3">
      <t>コザカイ</t>
    </rPh>
    <rPh sb="3" eb="5">
      <t>エキマエ</t>
    </rPh>
    <phoneticPr fontId="19"/>
  </si>
  <si>
    <t>豊川美園</t>
    <rPh sb="0" eb="2">
      <t>トヨカワ</t>
    </rPh>
    <rPh sb="2" eb="3">
      <t>ビ</t>
    </rPh>
    <rPh sb="3" eb="4">
      <t>エン</t>
    </rPh>
    <phoneticPr fontId="19"/>
  </si>
  <si>
    <t>田 原 市</t>
    <rPh sb="0" eb="1">
      <t>タ</t>
    </rPh>
    <rPh sb="2" eb="3">
      <t>ハラ</t>
    </rPh>
    <rPh sb="4" eb="5">
      <t>シ</t>
    </rPh>
    <phoneticPr fontId="19"/>
  </si>
  <si>
    <t>赤羽根</t>
    <phoneticPr fontId="19"/>
  </si>
  <si>
    <t>CMY</t>
    <phoneticPr fontId="7"/>
  </si>
  <si>
    <t>CAY</t>
    <phoneticPr fontId="7"/>
  </si>
  <si>
    <t>CAM</t>
    <phoneticPr fontId="7"/>
  </si>
  <si>
    <t>福江</t>
    <rPh sb="0" eb="2">
      <t>フクエ</t>
    </rPh>
    <phoneticPr fontId="19"/>
  </si>
  <si>
    <t>新 城 市</t>
    <rPh sb="0" eb="1">
      <t>シン</t>
    </rPh>
    <rPh sb="2" eb="3">
      <t>シロ</t>
    </rPh>
    <rPh sb="4" eb="5">
      <t>シ</t>
    </rPh>
    <phoneticPr fontId="19"/>
  </si>
  <si>
    <t>新城西</t>
    <rPh sb="0" eb="2">
      <t>シンシロ</t>
    </rPh>
    <rPh sb="2" eb="3">
      <t>セイ</t>
    </rPh>
    <phoneticPr fontId="19"/>
  </si>
  <si>
    <t>新城東</t>
    <rPh sb="0" eb="2">
      <t>シンシロ</t>
    </rPh>
    <rPh sb="2" eb="3">
      <t>ヒガシ</t>
    </rPh>
    <phoneticPr fontId="19"/>
  </si>
  <si>
    <t>NAMY</t>
    <phoneticPr fontId="7"/>
  </si>
  <si>
    <t>三河大海</t>
    <rPh sb="3" eb="4">
      <t>ウミ</t>
    </rPh>
    <phoneticPr fontId="19"/>
  </si>
  <si>
    <t>CMY</t>
    <phoneticPr fontId="7"/>
  </si>
  <si>
    <t>CAY</t>
    <phoneticPr fontId="7"/>
  </si>
  <si>
    <t>CAM</t>
    <phoneticPr fontId="7"/>
  </si>
  <si>
    <t>NAMY</t>
    <phoneticPr fontId="7"/>
  </si>
  <si>
    <t>作手</t>
    <rPh sb="0" eb="1">
      <t>サク</t>
    </rPh>
    <rPh sb="1" eb="2">
      <t>テ</t>
    </rPh>
    <phoneticPr fontId="19"/>
  </si>
  <si>
    <t>CMY</t>
    <phoneticPr fontId="7"/>
  </si>
  <si>
    <t>CAY</t>
    <phoneticPr fontId="7"/>
  </si>
  <si>
    <t>CAM</t>
    <phoneticPr fontId="7"/>
  </si>
  <si>
    <t>長篠</t>
    <rPh sb="0" eb="1">
      <t>ナガ</t>
    </rPh>
    <rPh sb="1" eb="2">
      <t>シノ</t>
    </rPh>
    <phoneticPr fontId="19"/>
  </si>
  <si>
    <t>三河大野</t>
    <rPh sb="3" eb="4">
      <t>ノ</t>
    </rPh>
    <phoneticPr fontId="19"/>
  </si>
  <si>
    <t>海老</t>
    <rPh sb="0" eb="2">
      <t>エビ</t>
    </rPh>
    <phoneticPr fontId="19"/>
  </si>
  <si>
    <t>設楽町</t>
    <rPh sb="0" eb="2">
      <t>シタラ</t>
    </rPh>
    <rPh sb="2" eb="3">
      <t>マチ</t>
    </rPh>
    <phoneticPr fontId="19"/>
  </si>
  <si>
    <t>田口</t>
    <phoneticPr fontId="19"/>
  </si>
  <si>
    <t>NAM</t>
    <phoneticPr fontId="19"/>
  </si>
  <si>
    <t>田口</t>
    <rPh sb="0" eb="2">
      <t>タグチ</t>
    </rPh>
    <phoneticPr fontId="19"/>
  </si>
  <si>
    <t>設楽</t>
    <phoneticPr fontId="19"/>
  </si>
  <si>
    <t>名倉</t>
    <rPh sb="0" eb="2">
      <t>ナグラ</t>
    </rPh>
    <phoneticPr fontId="19"/>
  </si>
  <si>
    <t>名倉</t>
    <rPh sb="0" eb="2">
      <t>ナクラ</t>
    </rPh>
    <phoneticPr fontId="19"/>
  </si>
  <si>
    <t>CA</t>
    <phoneticPr fontId="7"/>
  </si>
  <si>
    <t>津具</t>
    <rPh sb="0" eb="2">
      <t>ツグ</t>
    </rPh>
    <phoneticPr fontId="19"/>
  </si>
  <si>
    <t>東栄町</t>
    <rPh sb="0" eb="2">
      <t>トウエイ</t>
    </rPh>
    <rPh sb="2" eb="3">
      <t>マチ</t>
    </rPh>
    <phoneticPr fontId="19"/>
  </si>
  <si>
    <t>三河本郷</t>
    <rPh sb="0" eb="2">
      <t>ミカワ</t>
    </rPh>
    <rPh sb="2" eb="4">
      <t>ホンゴウ</t>
    </rPh>
    <phoneticPr fontId="19"/>
  </si>
  <si>
    <t>CMY</t>
    <phoneticPr fontId="7"/>
  </si>
  <si>
    <t>CAY</t>
    <phoneticPr fontId="7"/>
  </si>
  <si>
    <t>CAM</t>
    <phoneticPr fontId="7"/>
  </si>
  <si>
    <t>豊根村</t>
    <rPh sb="0" eb="2">
      <t>トヨネ</t>
    </rPh>
    <rPh sb="2" eb="3">
      <t>ムラ</t>
    </rPh>
    <phoneticPr fontId="19"/>
  </si>
  <si>
    <t>A</t>
    <phoneticPr fontId="19"/>
  </si>
  <si>
    <t>大嵐富山</t>
    <rPh sb="0" eb="1">
      <t>オオ</t>
    </rPh>
    <rPh sb="1" eb="2">
      <t>アラシ</t>
    </rPh>
    <rPh sb="2" eb="4">
      <t>トミヤマ</t>
    </rPh>
    <phoneticPr fontId="19"/>
  </si>
  <si>
    <t xml:space="preserve"> </t>
    <phoneticPr fontId="19"/>
  </si>
  <si>
    <t>豊根</t>
    <rPh sb="0" eb="2">
      <t>トヨネ</t>
    </rPh>
    <phoneticPr fontId="19"/>
  </si>
  <si>
    <t>広告主</t>
  </si>
  <si>
    <t>中日新聞</t>
  </si>
  <si>
    <t>朝日新聞</t>
  </si>
  <si>
    <t>折込日</t>
  </si>
  <si>
    <t>サイズ</t>
  </si>
  <si>
    <t>毎日新聞</t>
  </si>
  <si>
    <t>枚</t>
  </si>
  <si>
    <t>合      計</t>
  </si>
  <si>
    <t>取次店</t>
    <rPh sb="0" eb="3">
      <t>トリツギテン</t>
    </rPh>
    <phoneticPr fontId="7"/>
  </si>
  <si>
    <t>部  数</t>
    <rPh sb="0" eb="4">
      <t>ブスウ</t>
    </rPh>
    <phoneticPr fontId="7"/>
  </si>
  <si>
    <t>備            考</t>
    <rPh sb="0" eb="14">
      <t>ビコウ</t>
    </rPh>
    <phoneticPr fontId="19"/>
  </si>
  <si>
    <t>部  数</t>
    <rPh sb="0" eb="4">
      <t>ブスウ</t>
    </rPh>
    <phoneticPr fontId="7"/>
  </si>
  <si>
    <t>部  数</t>
    <rPh sb="0" eb="4">
      <t>ブスウ</t>
    </rPh>
    <phoneticPr fontId="7"/>
  </si>
  <si>
    <t>備            考</t>
    <rPh sb="0" eb="14">
      <t>ビコウ</t>
    </rPh>
    <phoneticPr fontId="19"/>
  </si>
  <si>
    <t>中 村 区</t>
  </si>
  <si>
    <t>*1</t>
    <phoneticPr fontId="5"/>
  </si>
  <si>
    <t>西     区</t>
    <phoneticPr fontId="5"/>
  </si>
  <si>
    <t>北     区</t>
  </si>
  <si>
    <t>C</t>
    <phoneticPr fontId="5"/>
  </si>
  <si>
    <t>中 川 区</t>
  </si>
  <si>
    <t>*1</t>
    <phoneticPr fontId="5"/>
  </si>
  <si>
    <t>*2</t>
    <phoneticPr fontId="5"/>
  </si>
  <si>
    <t>*3</t>
    <phoneticPr fontId="5"/>
  </si>
  <si>
    <t>東     区</t>
  </si>
  <si>
    <t>千 種 区</t>
  </si>
  <si>
    <t>名 東 区</t>
  </si>
  <si>
    <t>守 山 区</t>
  </si>
  <si>
    <t>昭 和 区</t>
  </si>
  <si>
    <t>天 白 区</t>
  </si>
  <si>
    <t>瑞 穂 区</t>
  </si>
  <si>
    <t>熱 田 区</t>
    <rPh sb="0" eb="5">
      <t>アツタク</t>
    </rPh>
    <phoneticPr fontId="5"/>
  </si>
  <si>
    <t>港     区</t>
  </si>
  <si>
    <t>南     区</t>
  </si>
  <si>
    <t>緑     区</t>
  </si>
  <si>
    <t>チラシ銘柄</t>
    <rPh sb="3" eb="5">
      <t>メイガラ</t>
    </rPh>
    <phoneticPr fontId="7"/>
  </si>
  <si>
    <t>中     区</t>
    <phoneticPr fontId="5"/>
  </si>
  <si>
    <t xml:space="preserve">  名古屋市</t>
    <rPh sb="2" eb="6">
      <t>ナゴヤシ</t>
    </rPh>
    <phoneticPr fontId="6"/>
  </si>
  <si>
    <t>合     計</t>
    <phoneticPr fontId="6"/>
  </si>
  <si>
    <t xml:space="preserve">  名古屋市</t>
    <rPh sb="2" eb="6">
      <t>ナゴヤシ</t>
    </rPh>
    <phoneticPr fontId="6"/>
  </si>
  <si>
    <t xml:space="preserve">  名古屋市</t>
    <rPh sb="2" eb="6">
      <t>ナゴヤシ</t>
    </rPh>
    <phoneticPr fontId="6"/>
  </si>
  <si>
    <t xml:space="preserve"> 中区全域の場合</t>
    <rPh sb="1" eb="3">
      <t>ナカク</t>
    </rPh>
    <rPh sb="3" eb="5">
      <t>ゼンイキ</t>
    </rPh>
    <rPh sb="6" eb="8">
      <t>バアイ</t>
    </rPh>
    <phoneticPr fontId="7"/>
  </si>
  <si>
    <t xml:space="preserve"> 北区全域の場合</t>
    <rPh sb="1" eb="2">
      <t>キタ</t>
    </rPh>
    <rPh sb="2" eb="3">
      <t>ナカク</t>
    </rPh>
    <rPh sb="3" eb="5">
      <t>ゼンイキ</t>
    </rPh>
    <rPh sb="6" eb="8">
      <t>バアイ</t>
    </rPh>
    <phoneticPr fontId="7"/>
  </si>
  <si>
    <t xml:space="preserve"> 名東区全域の場合</t>
    <rPh sb="1" eb="3">
      <t>メイトウ</t>
    </rPh>
    <rPh sb="3" eb="4">
      <t>ナカク</t>
    </rPh>
    <rPh sb="4" eb="6">
      <t>ゼンイキ</t>
    </rPh>
    <rPh sb="7" eb="9">
      <t>バアイ</t>
    </rPh>
    <phoneticPr fontId="7"/>
  </si>
  <si>
    <t xml:space="preserve"> 天白区全域の場合</t>
    <rPh sb="1" eb="3">
      <t>テンパク</t>
    </rPh>
    <rPh sb="3" eb="4">
      <t>ナカク</t>
    </rPh>
    <rPh sb="4" eb="6">
      <t>ゼンイキ</t>
    </rPh>
    <rPh sb="7" eb="9">
      <t>バアイ</t>
    </rPh>
    <phoneticPr fontId="7"/>
  </si>
  <si>
    <t xml:space="preserve"> 瑞穂区全域の場合</t>
    <rPh sb="1" eb="3">
      <t>ミズホ</t>
    </rPh>
    <rPh sb="3" eb="4">
      <t>ナカク</t>
    </rPh>
    <rPh sb="4" eb="6">
      <t>ゼンイキ</t>
    </rPh>
    <rPh sb="7" eb="9">
      <t>バアイ</t>
    </rPh>
    <phoneticPr fontId="7"/>
  </si>
  <si>
    <t>部数</t>
    <rPh sb="0" eb="2">
      <t>ブスウ</t>
    </rPh>
    <phoneticPr fontId="7"/>
  </si>
  <si>
    <t xml:space="preserve">をプラス   </t>
    <phoneticPr fontId="7"/>
  </si>
  <si>
    <t xml:space="preserve">  名古屋市合計</t>
    <rPh sb="2" eb="6">
      <t>ナゴヤシ</t>
    </rPh>
    <rPh sb="6" eb="8">
      <t>ゴウケイ</t>
    </rPh>
    <phoneticPr fontId="7"/>
  </si>
  <si>
    <t xml:space="preserve"> 緑区全域の場合</t>
    <rPh sb="1" eb="2">
      <t>ミドリ</t>
    </rPh>
    <rPh sb="2" eb="3">
      <t>ナカク</t>
    </rPh>
    <rPh sb="3" eb="5">
      <t>ゼンイキ</t>
    </rPh>
    <rPh sb="6" eb="8">
      <t>バアイ</t>
    </rPh>
    <phoneticPr fontId="7"/>
  </si>
  <si>
    <t xml:space="preserve"> 熱田区全域の場合</t>
    <rPh sb="1" eb="3">
      <t>アツタ</t>
    </rPh>
    <rPh sb="3" eb="4">
      <t>ナカク</t>
    </rPh>
    <rPh sb="4" eb="6">
      <t>ゼンイキ</t>
    </rPh>
    <rPh sb="7" eb="9">
      <t>バアイ</t>
    </rPh>
    <phoneticPr fontId="7"/>
  </si>
  <si>
    <t xml:space="preserve"> 港区全域の場合</t>
    <rPh sb="1" eb="2">
      <t>ミナト</t>
    </rPh>
    <rPh sb="2" eb="3">
      <t>ナカク</t>
    </rPh>
    <rPh sb="3" eb="5">
      <t>ゼンイキ</t>
    </rPh>
    <rPh sb="6" eb="8">
      <t>バアイ</t>
    </rPh>
    <phoneticPr fontId="7"/>
  </si>
  <si>
    <t>*2</t>
    <phoneticPr fontId="5"/>
  </si>
  <si>
    <t>読売新聞</t>
    <rPh sb="0" eb="2">
      <t>ヨミウリ</t>
    </rPh>
    <phoneticPr fontId="5"/>
  </si>
  <si>
    <t xml:space="preserve"> 中村区全域の場合</t>
    <rPh sb="1" eb="4">
      <t>ナカク</t>
    </rPh>
    <rPh sb="4" eb="6">
      <t>ゼンイキ</t>
    </rPh>
    <rPh sb="7" eb="9">
      <t>バアイ</t>
    </rPh>
    <phoneticPr fontId="7"/>
  </si>
  <si>
    <t xml:space="preserve"> 千種区全域の場合</t>
    <rPh sb="1" eb="3">
      <t>チクサ</t>
    </rPh>
    <rPh sb="3" eb="4">
      <t>ナカク</t>
    </rPh>
    <rPh sb="4" eb="6">
      <t>ゼンイキ</t>
    </rPh>
    <rPh sb="7" eb="9">
      <t>バアイ</t>
    </rPh>
    <phoneticPr fontId="7"/>
  </si>
  <si>
    <t xml:space="preserve"> 守山区全域の場合</t>
    <rPh sb="1" eb="3">
      <t>モリヤマ</t>
    </rPh>
    <rPh sb="3" eb="4">
      <t>ナカク</t>
    </rPh>
    <rPh sb="4" eb="6">
      <t>ゼンイキ</t>
    </rPh>
    <rPh sb="7" eb="9">
      <t>バアイ</t>
    </rPh>
    <phoneticPr fontId="7"/>
  </si>
  <si>
    <r>
      <t>部</t>
    </r>
    <r>
      <rPr>
        <sz val="11"/>
        <rFont val="Arial Narrow"/>
        <family val="2"/>
      </rPr>
      <t xml:space="preserve">  </t>
    </r>
    <r>
      <rPr>
        <sz val="11"/>
        <rFont val="ＭＳ Ｐゴシック"/>
        <family val="3"/>
        <charset val="128"/>
      </rPr>
      <t>数</t>
    </r>
    <rPh sb="0" eb="4">
      <t>ブスウ</t>
    </rPh>
    <phoneticPr fontId="7"/>
  </si>
  <si>
    <r>
      <t>備</t>
    </r>
    <r>
      <rPr>
        <sz val="8"/>
        <rFont val="Arial Narrow"/>
        <family val="2"/>
      </rPr>
      <t xml:space="preserve">            </t>
    </r>
    <r>
      <rPr>
        <sz val="8"/>
        <rFont val="ＭＳ Ｐゴシック"/>
        <family val="3"/>
        <charset val="128"/>
      </rPr>
      <t>考</t>
    </r>
    <rPh sb="0" eb="14">
      <t>ビコウ</t>
    </rPh>
    <phoneticPr fontId="19"/>
  </si>
  <si>
    <t xml:space="preserve">  名古屋市</t>
    <rPh sb="2" eb="6">
      <t>ナゴヤシ</t>
    </rPh>
    <phoneticPr fontId="6"/>
  </si>
  <si>
    <t>読売新聞</t>
    <rPh sb="0" eb="2">
      <t>ヨミウリ</t>
    </rPh>
    <phoneticPr fontId="5"/>
  </si>
  <si>
    <t>部  数</t>
    <rPh sb="0" eb="4">
      <t>ブスウ</t>
    </rPh>
    <phoneticPr fontId="7"/>
  </si>
  <si>
    <t>読売新聞</t>
    <rPh sb="0" eb="2">
      <t>ヨミウリ</t>
    </rPh>
    <phoneticPr fontId="6"/>
  </si>
  <si>
    <t>区名</t>
    <rPh sb="0" eb="1">
      <t>ク</t>
    </rPh>
    <rPh sb="1" eb="2">
      <t>メイ</t>
    </rPh>
    <phoneticPr fontId="6"/>
  </si>
  <si>
    <t>P</t>
    <phoneticPr fontId="6"/>
  </si>
  <si>
    <t xml:space="preserve">     月            日（          ）</t>
  </si>
  <si>
    <t>取次店</t>
  </si>
  <si>
    <t>チラシ銘柄</t>
  </si>
  <si>
    <t>部数</t>
  </si>
  <si>
    <t xml:space="preserve">  名古屋市</t>
  </si>
  <si>
    <t>合  計</t>
  </si>
  <si>
    <t>部  数</t>
  </si>
  <si>
    <t>日  経</t>
  </si>
  <si>
    <t>読売新聞</t>
  </si>
  <si>
    <t>備            考</t>
  </si>
  <si>
    <t xml:space="preserve"> 中村区全域の場合</t>
  </si>
  <si>
    <r>
      <t>中川区 野田</t>
    </r>
    <r>
      <rPr>
        <sz val="9"/>
        <rFont val="Arial Narrow"/>
        <family val="2"/>
      </rPr>
      <t xml:space="preserve"> 1,500</t>
    </r>
    <r>
      <rPr>
        <sz val="8"/>
        <rFont val="HG丸ｺﾞｼｯｸM-PRO"/>
        <family val="3"/>
        <charset val="128"/>
      </rPr>
      <t>枚</t>
    </r>
    <rPh sb="0" eb="2">
      <t>ナカガワ</t>
    </rPh>
    <rPh sb="2" eb="3">
      <t>ヒガシク</t>
    </rPh>
    <rPh sb="4" eb="6">
      <t>ノダ</t>
    </rPh>
    <rPh sb="12" eb="13">
      <t>マイ</t>
    </rPh>
    <phoneticPr fontId="2"/>
  </si>
  <si>
    <r>
      <t>をプラス</t>
    </r>
    <r>
      <rPr>
        <sz val="8"/>
        <rFont val="Arial Narrow"/>
        <family val="2"/>
      </rPr>
      <t xml:space="preserve">   </t>
    </r>
    <phoneticPr fontId="7"/>
  </si>
  <si>
    <t>MS Pゴシック</t>
    <phoneticPr fontId="5"/>
  </si>
  <si>
    <t>12P</t>
    <phoneticPr fontId="5"/>
  </si>
  <si>
    <t>幅 13.00</t>
    <rPh sb="0" eb="1">
      <t>ハバ</t>
    </rPh>
    <phoneticPr fontId="5"/>
  </si>
  <si>
    <t>Arial Narrow</t>
  </si>
  <si>
    <r>
      <t>幅</t>
    </r>
    <r>
      <rPr>
        <sz val="11"/>
        <rFont val="Arial Narrow"/>
        <family val="2"/>
      </rPr>
      <t xml:space="preserve"> 8.50</t>
    </r>
    <rPh sb="0" eb="1">
      <t>ハバ</t>
    </rPh>
    <phoneticPr fontId="5"/>
  </si>
  <si>
    <r>
      <t>幅</t>
    </r>
    <r>
      <rPr>
        <sz val="11"/>
        <rFont val="Arial Narrow"/>
        <family val="2"/>
      </rPr>
      <t xml:space="preserve"> 7.00</t>
    </r>
  </si>
  <si>
    <r>
      <t>幅</t>
    </r>
    <r>
      <rPr>
        <sz val="11"/>
        <rFont val="Arial Narrow"/>
        <family val="2"/>
      </rPr>
      <t xml:space="preserve"> 7.00</t>
    </r>
    <rPh sb="0" eb="1">
      <t>ハバ</t>
    </rPh>
    <phoneticPr fontId="5"/>
  </si>
  <si>
    <t>11P</t>
    <phoneticPr fontId="5"/>
  </si>
  <si>
    <t>HG丸ゴシックM-PRO</t>
    <rPh sb="2" eb="3">
      <t>マル</t>
    </rPh>
    <phoneticPr fontId="5"/>
  </si>
  <si>
    <t>9P</t>
    <phoneticPr fontId="5"/>
  </si>
  <si>
    <t>幅 10.00</t>
    <rPh sb="0" eb="1">
      <t>ハバ</t>
    </rPh>
    <phoneticPr fontId="5"/>
  </si>
  <si>
    <r>
      <t>幅</t>
    </r>
    <r>
      <rPr>
        <sz val="10"/>
        <rFont val="Arial Narrow"/>
        <family val="2"/>
      </rPr>
      <t xml:space="preserve"> 6.00</t>
    </r>
    <phoneticPr fontId="5"/>
  </si>
  <si>
    <t>10P</t>
    <phoneticPr fontId="5"/>
  </si>
  <si>
    <t>部  数</t>
    <rPh sb="0" eb="4">
      <t>ブスウ</t>
    </rPh>
    <phoneticPr fontId="7"/>
  </si>
  <si>
    <t>部  数</t>
    <rPh sb="0" eb="4">
      <t>ブスウ</t>
    </rPh>
    <phoneticPr fontId="7"/>
  </si>
  <si>
    <t>高さ 18.00</t>
    <rPh sb="0" eb="1">
      <t>タカ</t>
    </rPh>
    <phoneticPr fontId="5"/>
  </si>
  <si>
    <r>
      <t>上　</t>
    </r>
    <r>
      <rPr>
        <sz val="10"/>
        <rFont val="Arial Narrow"/>
        <family val="2"/>
      </rPr>
      <t>1.2</t>
    </r>
    <rPh sb="0" eb="1">
      <t>ウエ</t>
    </rPh>
    <phoneticPr fontId="5"/>
  </si>
  <si>
    <r>
      <t>下　</t>
    </r>
    <r>
      <rPr>
        <sz val="10"/>
        <rFont val="Arial Narrow"/>
        <family val="2"/>
      </rPr>
      <t>1.2</t>
    </r>
    <rPh sb="0" eb="1">
      <t>シタ</t>
    </rPh>
    <phoneticPr fontId="5"/>
  </si>
  <si>
    <t>右 1.5</t>
    <rPh sb="0" eb="1">
      <t>ミギ</t>
    </rPh>
    <phoneticPr fontId="5"/>
  </si>
  <si>
    <t>ﾍｯﾀﾞｰ 0.5</t>
    <phoneticPr fontId="5"/>
  </si>
  <si>
    <t>ﾌｯﾀｰ 0.5</t>
    <phoneticPr fontId="5"/>
  </si>
  <si>
    <r>
      <t>左</t>
    </r>
    <r>
      <rPr>
        <sz val="11"/>
        <rFont val="Arial Narrow"/>
        <family val="2"/>
      </rPr>
      <t xml:space="preserve"> 1.5</t>
    </r>
    <rPh sb="0" eb="1">
      <t>ヒダリ</t>
    </rPh>
    <phoneticPr fontId="5"/>
  </si>
  <si>
    <t>Arial Narrow</t>
    <phoneticPr fontId="5"/>
  </si>
  <si>
    <r>
      <t>幅</t>
    </r>
    <r>
      <rPr>
        <sz val="13"/>
        <rFont val="Arial Narrow"/>
        <family val="2"/>
      </rPr>
      <t xml:space="preserve"> 8.50</t>
    </r>
    <rPh sb="0" eb="1">
      <t>ハバ</t>
    </rPh>
    <phoneticPr fontId="5"/>
  </si>
  <si>
    <t>13P</t>
    <phoneticPr fontId="5"/>
  </si>
  <si>
    <t xml:space="preserve"> </t>
    <phoneticPr fontId="5"/>
  </si>
  <si>
    <t>南陽西部</t>
    <rPh sb="0" eb="2">
      <t>ナンヨウ</t>
    </rPh>
    <rPh sb="2" eb="4">
      <t>セイブ</t>
    </rPh>
    <phoneticPr fontId="5"/>
  </si>
  <si>
    <t>千音寺</t>
    <rPh sb="0" eb="1">
      <t>セン</t>
    </rPh>
    <rPh sb="1" eb="2">
      <t>オン</t>
    </rPh>
    <rPh sb="2" eb="3">
      <t>テラ</t>
    </rPh>
    <phoneticPr fontId="5"/>
  </si>
  <si>
    <t>大森</t>
    <rPh sb="0" eb="2">
      <t>オオモリ</t>
    </rPh>
    <phoneticPr fontId="5"/>
  </si>
  <si>
    <t>*1</t>
    <phoneticPr fontId="5"/>
  </si>
  <si>
    <t xml:space="preserve"> 東区全域の場合</t>
    <rPh sb="1" eb="3">
      <t>ヒガシク</t>
    </rPh>
    <rPh sb="3" eb="5">
      <t>ゼンイキ</t>
    </rPh>
    <rPh sb="6" eb="8">
      <t>バアイ</t>
    </rPh>
    <phoneticPr fontId="7"/>
  </si>
  <si>
    <t>*4</t>
    <phoneticPr fontId="5"/>
  </si>
  <si>
    <t>*5</t>
    <phoneticPr fontId="5"/>
  </si>
  <si>
    <t xml:space="preserve"> 西区全域の場合</t>
    <rPh sb="1" eb="2">
      <t>ニシ</t>
    </rPh>
    <rPh sb="2" eb="3">
      <t>ク</t>
    </rPh>
    <rPh sb="3" eb="5">
      <t>ゼンイキ</t>
    </rPh>
    <rPh sb="6" eb="8">
      <t>バアイ</t>
    </rPh>
    <phoneticPr fontId="7"/>
  </si>
  <si>
    <t xml:space="preserve"> 昭和区全域の場合</t>
    <rPh sb="1" eb="4">
      <t>ショウワク</t>
    </rPh>
    <rPh sb="4" eb="6">
      <t>ゼンイキ</t>
    </rPh>
    <rPh sb="7" eb="9">
      <t>バアイ</t>
    </rPh>
    <phoneticPr fontId="7"/>
  </si>
  <si>
    <t>春田</t>
    <rPh sb="0" eb="2">
      <t>ハルタ</t>
    </rPh>
    <phoneticPr fontId="5"/>
  </si>
  <si>
    <t>新城北</t>
    <rPh sb="0" eb="1">
      <t>シン</t>
    </rPh>
    <rPh sb="1" eb="2">
      <t>シロ</t>
    </rPh>
    <rPh sb="2" eb="3">
      <t>キタ</t>
    </rPh>
    <phoneticPr fontId="19"/>
  </si>
  <si>
    <t>戸田</t>
    <rPh sb="0" eb="2">
      <t>トダ</t>
    </rPh>
    <phoneticPr fontId="5"/>
  </si>
  <si>
    <t>豊治</t>
    <rPh sb="0" eb="2">
      <t>トヨハル</t>
    </rPh>
    <phoneticPr fontId="5"/>
  </si>
  <si>
    <t>とみた吉津</t>
    <rPh sb="3" eb="4">
      <t>ヨシ</t>
    </rPh>
    <rPh sb="4" eb="5">
      <t>ツ</t>
    </rPh>
    <phoneticPr fontId="5"/>
  </si>
  <si>
    <t>万場</t>
    <rPh sb="0" eb="2">
      <t>マンバ</t>
    </rPh>
    <phoneticPr fontId="5"/>
  </si>
  <si>
    <t>　中川区全域の場合</t>
    <rPh sb="1" eb="3">
      <t>ナカガワ</t>
    </rPh>
    <rPh sb="3" eb="4">
      <t>ナカク</t>
    </rPh>
    <rPh sb="4" eb="6">
      <t>ゼンイキ</t>
    </rPh>
    <rPh sb="7" eb="9">
      <t>バアイ</t>
    </rPh>
    <phoneticPr fontId="7"/>
  </si>
  <si>
    <t>をプラス</t>
  </si>
  <si>
    <t>プラス</t>
  </si>
  <si>
    <t>小幡</t>
    <rPh sb="0" eb="2">
      <t>オバタ</t>
    </rPh>
    <phoneticPr fontId="5"/>
  </si>
  <si>
    <t>喜多山</t>
    <rPh sb="0" eb="3">
      <t>キタヤマ</t>
    </rPh>
    <phoneticPr fontId="5"/>
  </si>
  <si>
    <t>三重桑名郡</t>
    <rPh sb="0" eb="2">
      <t>ミエ</t>
    </rPh>
    <rPh sb="2" eb="5">
      <t>クワナグン</t>
    </rPh>
    <phoneticPr fontId="19"/>
  </si>
  <si>
    <t>読売新聞</t>
    <rPh sb="0" eb="2">
      <t>ヨミウリ</t>
    </rPh>
    <phoneticPr fontId="7"/>
  </si>
  <si>
    <t>愛知県合計</t>
    <rPh sb="3" eb="5">
      <t>ゴウケイ</t>
    </rPh>
    <phoneticPr fontId="7"/>
  </si>
  <si>
    <t>岐 阜 地 区</t>
    <rPh sb="0" eb="1">
      <t>チマタ</t>
    </rPh>
    <rPh sb="2" eb="3">
      <t>ユタカ</t>
    </rPh>
    <phoneticPr fontId="7"/>
  </si>
  <si>
    <t>三 重 地 区</t>
    <rPh sb="2" eb="3">
      <t>カサ</t>
    </rPh>
    <phoneticPr fontId="7"/>
  </si>
  <si>
    <t>総 合 計</t>
    <rPh sb="0" eb="1">
      <t>ソウ</t>
    </rPh>
    <rPh sb="2" eb="3">
      <t>ゴウ</t>
    </rPh>
    <rPh sb="4" eb="5">
      <t>ケイ</t>
    </rPh>
    <phoneticPr fontId="7"/>
  </si>
  <si>
    <t>中部</t>
  </si>
  <si>
    <t>大須</t>
  </si>
  <si>
    <t>今伊勢東</t>
    <phoneticPr fontId="7"/>
  </si>
  <si>
    <t>瓦町</t>
  </si>
  <si>
    <t>橘</t>
  </si>
  <si>
    <t>正木</t>
  </si>
  <si>
    <t>市内金山</t>
  </si>
  <si>
    <t>中村</t>
  </si>
  <si>
    <t>牧野</t>
  </si>
  <si>
    <t>駅前</t>
  </si>
  <si>
    <t>市内則武</t>
  </si>
  <si>
    <t>那古野</t>
  </si>
  <si>
    <t>名駅</t>
  </si>
  <si>
    <t>黄金</t>
  </si>
  <si>
    <t>大鳥居</t>
  </si>
  <si>
    <t>日吉</t>
  </si>
  <si>
    <t>日比津</t>
  </si>
  <si>
    <t>市内諏訪</t>
  </si>
  <si>
    <t>豊臣</t>
  </si>
  <si>
    <t>太閤</t>
  </si>
  <si>
    <t>稲葉地</t>
  </si>
  <si>
    <t>豊国通</t>
  </si>
  <si>
    <t>烏森</t>
  </si>
  <si>
    <t>中村常磐</t>
  </si>
  <si>
    <t>榎</t>
  </si>
  <si>
    <t>栄生</t>
  </si>
  <si>
    <t>東枇杷島</t>
  </si>
  <si>
    <t>浄心</t>
  </si>
  <si>
    <t>名西</t>
  </si>
  <si>
    <t>庄内</t>
  </si>
  <si>
    <t>稲生</t>
  </si>
  <si>
    <t>又穂</t>
  </si>
  <si>
    <t>上名古屋</t>
  </si>
  <si>
    <t>中小田井</t>
  </si>
  <si>
    <t>小田井</t>
  </si>
  <si>
    <t>大野木</t>
  </si>
  <si>
    <t>比良</t>
  </si>
  <si>
    <t>山田</t>
  </si>
  <si>
    <t>光城</t>
  </si>
  <si>
    <t>城北</t>
  </si>
  <si>
    <t>城見通</t>
  </si>
  <si>
    <t>志賀</t>
  </si>
  <si>
    <t>北陵</t>
  </si>
  <si>
    <t>お福</t>
  </si>
  <si>
    <t>上飯田</t>
  </si>
  <si>
    <t>若葉通</t>
  </si>
  <si>
    <t>市内飯田</t>
  </si>
  <si>
    <t>金城</t>
  </si>
  <si>
    <t>杉村</t>
  </si>
  <si>
    <t>味鋺</t>
  </si>
  <si>
    <t>市内楠</t>
  </si>
  <si>
    <t>如意</t>
  </si>
  <si>
    <t>喜惣治</t>
  </si>
  <si>
    <t>古井ノ坂</t>
  </si>
  <si>
    <t>今池</t>
  </si>
  <si>
    <t>内山</t>
  </si>
  <si>
    <t>萱場</t>
  </si>
  <si>
    <t>丸山</t>
  </si>
  <si>
    <t>天満</t>
  </si>
  <si>
    <t>東山</t>
  </si>
  <si>
    <t>覚王山</t>
  </si>
  <si>
    <t>千種星ヶ丘</t>
  </si>
  <si>
    <t>汁谷</t>
  </si>
  <si>
    <t>名東星ヶ丘</t>
  </si>
  <si>
    <t>千種高校前</t>
  </si>
  <si>
    <t>虹ヶ丘</t>
  </si>
  <si>
    <t>高針</t>
  </si>
  <si>
    <t>梅森</t>
  </si>
  <si>
    <t>極楽</t>
  </si>
  <si>
    <t>本郷</t>
  </si>
  <si>
    <t>猪子石台</t>
  </si>
  <si>
    <t>猪子石</t>
  </si>
  <si>
    <t>森孝</t>
  </si>
  <si>
    <t>大曽根</t>
  </si>
  <si>
    <t>赤塚</t>
  </si>
  <si>
    <t>主税町</t>
  </si>
  <si>
    <t>矢田</t>
  </si>
  <si>
    <t>葵</t>
  </si>
  <si>
    <t>布池</t>
  </si>
  <si>
    <t>大幸</t>
  </si>
  <si>
    <t>明倫</t>
  </si>
  <si>
    <t>大森</t>
  </si>
  <si>
    <t>小幡</t>
  </si>
  <si>
    <t>志段味</t>
  </si>
  <si>
    <t>志段味西部</t>
  </si>
  <si>
    <t>瀬古</t>
  </si>
  <si>
    <t>大永寺</t>
  </si>
  <si>
    <t>阿由知</t>
  </si>
  <si>
    <t>円上</t>
  </si>
  <si>
    <t>桜山</t>
  </si>
  <si>
    <t>鶴舞</t>
  </si>
  <si>
    <t>御器所</t>
  </si>
  <si>
    <t>川名</t>
  </si>
  <si>
    <t>山手通</t>
  </si>
  <si>
    <t>滝子</t>
  </si>
  <si>
    <t>川原通</t>
  </si>
  <si>
    <t>八事</t>
  </si>
  <si>
    <t>平針</t>
  </si>
  <si>
    <t>植田</t>
  </si>
  <si>
    <t>島田</t>
  </si>
  <si>
    <t>野並</t>
  </si>
  <si>
    <t>黒石</t>
  </si>
  <si>
    <t>一ツ山</t>
  </si>
  <si>
    <t>天白相生</t>
  </si>
  <si>
    <t>柴田</t>
  </si>
  <si>
    <t>星崎</t>
  </si>
  <si>
    <t>鳴尾</t>
  </si>
  <si>
    <t>明治</t>
  </si>
  <si>
    <t>市内豊田</t>
  </si>
  <si>
    <t>南陽通</t>
  </si>
  <si>
    <t>大江</t>
  </si>
  <si>
    <t>笠寺</t>
  </si>
  <si>
    <t>さくら</t>
  </si>
  <si>
    <t>豊橋西部</t>
    <rPh sb="2" eb="4">
      <t>セイブ</t>
    </rPh>
    <phoneticPr fontId="19"/>
  </si>
  <si>
    <t>呼続</t>
  </si>
  <si>
    <t>大磯</t>
  </si>
  <si>
    <t>桜田</t>
  </si>
  <si>
    <t>ゆたか</t>
  </si>
  <si>
    <t>なるみ砦</t>
  </si>
  <si>
    <t>鳴海</t>
  </si>
  <si>
    <t>大高</t>
  </si>
  <si>
    <t>大高南</t>
  </si>
  <si>
    <t>鳴子</t>
  </si>
  <si>
    <t>平手</t>
  </si>
  <si>
    <t>滝の水</t>
  </si>
  <si>
    <t>みどり台</t>
  </si>
  <si>
    <t>左京山</t>
  </si>
  <si>
    <t>有松</t>
  </si>
  <si>
    <t>有松南</t>
  </si>
  <si>
    <t>鳴海住宅</t>
  </si>
  <si>
    <t>競馬場前</t>
  </si>
  <si>
    <t>神ノ倉</t>
  </si>
  <si>
    <t>神ノ倉東部</t>
  </si>
  <si>
    <t>みどり桃山</t>
  </si>
  <si>
    <t>みどり徳重</t>
  </si>
  <si>
    <t>鳴海大清水</t>
  </si>
  <si>
    <t>みどり篭山</t>
  </si>
  <si>
    <t>井戸田</t>
  </si>
  <si>
    <t>堀田</t>
  </si>
  <si>
    <t>瑞穂</t>
  </si>
  <si>
    <t>雁道</t>
  </si>
  <si>
    <t>汐路</t>
  </si>
  <si>
    <t>石川橋</t>
  </si>
  <si>
    <t>中根</t>
  </si>
  <si>
    <t>市内弥富</t>
  </si>
  <si>
    <t>沢上</t>
  </si>
  <si>
    <t>熱田</t>
  </si>
  <si>
    <t>日比野</t>
  </si>
  <si>
    <t>船方</t>
  </si>
  <si>
    <t>千年</t>
  </si>
  <si>
    <t>名港</t>
  </si>
  <si>
    <t>小碓</t>
  </si>
  <si>
    <t>稲永</t>
  </si>
  <si>
    <t>港西</t>
  </si>
  <si>
    <t>明徳</t>
  </si>
  <si>
    <t>当知</t>
  </si>
  <si>
    <t>南陽西部</t>
  </si>
  <si>
    <t>昭和橋</t>
  </si>
  <si>
    <t>五女子</t>
  </si>
  <si>
    <t>八熊</t>
  </si>
  <si>
    <t>篠原</t>
  </si>
  <si>
    <t>八幡</t>
  </si>
  <si>
    <t>東起</t>
  </si>
  <si>
    <t>正色</t>
  </si>
  <si>
    <t>野田</t>
  </si>
  <si>
    <t>荒子</t>
  </si>
  <si>
    <t>高畑</t>
  </si>
  <si>
    <t>高杉</t>
  </si>
  <si>
    <t>中郷</t>
  </si>
  <si>
    <t>春田</t>
  </si>
  <si>
    <t>戸田</t>
  </si>
  <si>
    <t>豊治</t>
  </si>
  <si>
    <t>新岡崎</t>
    <rPh sb="0" eb="1">
      <t>シン</t>
    </rPh>
    <phoneticPr fontId="19"/>
  </si>
  <si>
    <t>とみた吉津</t>
  </si>
  <si>
    <t>万場</t>
  </si>
  <si>
    <t>広小路</t>
  </si>
  <si>
    <t>大松</t>
  </si>
  <si>
    <t>中村公園</t>
  </si>
  <si>
    <t>駅西</t>
  </si>
  <si>
    <t>平田橋</t>
  </si>
  <si>
    <t>今池覚王山</t>
  </si>
  <si>
    <t>東山公園</t>
  </si>
  <si>
    <t>名東本通</t>
  </si>
  <si>
    <t>星ヶ丘</t>
  </si>
  <si>
    <t>藤が丘</t>
  </si>
  <si>
    <t>新守山</t>
  </si>
  <si>
    <t>小幡北部</t>
  </si>
  <si>
    <t>小幡南部</t>
  </si>
  <si>
    <t>昭和</t>
  </si>
  <si>
    <t>弥富通</t>
  </si>
  <si>
    <t>天白</t>
  </si>
  <si>
    <t>原</t>
  </si>
  <si>
    <t>緑中央</t>
  </si>
  <si>
    <t>神の倉</t>
  </si>
  <si>
    <t>緑南部</t>
  </si>
  <si>
    <t>大手</t>
  </si>
  <si>
    <t>港北</t>
  </si>
  <si>
    <t>女子大小路</t>
  </si>
  <si>
    <t>飯田町</t>
  </si>
  <si>
    <t>泉</t>
  </si>
  <si>
    <t>大幸町</t>
  </si>
  <si>
    <t>名古屋駅前</t>
  </si>
  <si>
    <t>本陣</t>
  </si>
  <si>
    <t>鳥居西</t>
  </si>
  <si>
    <t>岩塚</t>
  </si>
  <si>
    <t>江川端</t>
  </si>
  <si>
    <t>萩野通</t>
  </si>
  <si>
    <t xml:space="preserve">猪高 </t>
  </si>
  <si>
    <t>滝川</t>
  </si>
  <si>
    <t>豊岡通</t>
  </si>
  <si>
    <t>植田東</t>
  </si>
  <si>
    <t>明豊</t>
  </si>
  <si>
    <t>北頭</t>
  </si>
  <si>
    <t>金山</t>
  </si>
  <si>
    <t>神宮</t>
  </si>
  <si>
    <t>惟信</t>
  </si>
  <si>
    <t>南陽</t>
  </si>
  <si>
    <t>十番町</t>
  </si>
  <si>
    <t>富田</t>
  </si>
  <si>
    <t>栄中央</t>
  </si>
  <si>
    <t>栄町</t>
  </si>
  <si>
    <t>新栄</t>
  </si>
  <si>
    <t>東区   名城</t>
  </si>
  <si>
    <t>千成</t>
  </si>
  <si>
    <t>中区   名城</t>
  </si>
  <si>
    <t>Ｂ４</t>
    <phoneticPr fontId="7"/>
  </si>
  <si>
    <t>Ｂ３</t>
    <phoneticPr fontId="7"/>
  </si>
  <si>
    <t>Ｂ４厚紙</t>
    <rPh sb="2" eb="4">
      <t>アツガミ</t>
    </rPh>
    <phoneticPr fontId="7"/>
  </si>
  <si>
    <t>Ｂ３厚紙</t>
    <rPh sb="2" eb="4">
      <t>アツガミ</t>
    </rPh>
    <phoneticPr fontId="7"/>
  </si>
  <si>
    <t>Ａ４</t>
    <phoneticPr fontId="7"/>
  </si>
  <si>
    <t>Ａ３</t>
    <phoneticPr fontId="7"/>
  </si>
  <si>
    <t>Ａ４厚紙</t>
    <rPh sb="2" eb="4">
      <t>アツガミ</t>
    </rPh>
    <phoneticPr fontId="7"/>
  </si>
  <si>
    <t>Ａ３厚紙</t>
    <rPh sb="2" eb="4">
      <t>アツガミ</t>
    </rPh>
    <phoneticPr fontId="7"/>
  </si>
  <si>
    <t>Ｂ２</t>
  </si>
  <si>
    <t>Ｂ１</t>
  </si>
  <si>
    <t>Ｂ５</t>
  </si>
  <si>
    <t>Ａ２</t>
  </si>
  <si>
    <t>Ａ１</t>
  </si>
  <si>
    <t>Ａ５</t>
  </si>
  <si>
    <t>名 古 屋 市</t>
    <phoneticPr fontId="7"/>
  </si>
  <si>
    <t>尾 張 地 区</t>
    <phoneticPr fontId="7"/>
  </si>
  <si>
    <t>長久手北部</t>
    <rPh sb="0" eb="3">
      <t>ナガクテ</t>
    </rPh>
    <rPh sb="3" eb="5">
      <t>ホクブ</t>
    </rPh>
    <phoneticPr fontId="19"/>
  </si>
  <si>
    <t>三 河 地 区</t>
    <phoneticPr fontId="7"/>
  </si>
  <si>
    <t>岐阜新聞</t>
    <rPh sb="0" eb="2">
      <t>ギフ</t>
    </rPh>
    <rPh sb="2" eb="4">
      <t>シンブン</t>
    </rPh>
    <phoneticPr fontId="21"/>
  </si>
  <si>
    <t>合      計</t>
    <phoneticPr fontId="7"/>
  </si>
  <si>
    <t>桶狭間</t>
    <phoneticPr fontId="5"/>
  </si>
  <si>
    <t>高畑</t>
    <rPh sb="0" eb="1">
      <t>タカ</t>
    </rPh>
    <rPh sb="1" eb="2">
      <t>ハタケ</t>
    </rPh>
    <phoneticPr fontId="5"/>
  </si>
  <si>
    <t>喜惣治</t>
    <rPh sb="0" eb="1">
      <t>キ</t>
    </rPh>
    <rPh sb="1" eb="2">
      <t>ソウ</t>
    </rPh>
    <rPh sb="2" eb="3">
      <t>ジ</t>
    </rPh>
    <phoneticPr fontId="5"/>
  </si>
  <si>
    <t>千種南</t>
    <rPh sb="0" eb="2">
      <t>チクサ</t>
    </rPh>
    <rPh sb="2" eb="3">
      <t>ミナミ</t>
    </rPh>
    <phoneticPr fontId="5"/>
  </si>
  <si>
    <t>六番町</t>
    <rPh sb="0" eb="1">
      <t>６</t>
    </rPh>
    <phoneticPr fontId="5"/>
  </si>
  <si>
    <t>本陣</t>
    <rPh sb="0" eb="2">
      <t>ホンジン</t>
    </rPh>
    <phoneticPr fontId="5"/>
  </si>
  <si>
    <r>
      <t>西春日井郡豊山町</t>
    </r>
    <r>
      <rPr>
        <sz val="9"/>
        <rFont val="Arial Narrow"/>
        <family val="2"/>
      </rPr>
      <t/>
    </r>
    <rPh sb="0" eb="5">
      <t>ニシカスガイグン</t>
    </rPh>
    <rPh sb="5" eb="8">
      <t>トヨヤマチョウ</t>
    </rPh>
    <phoneticPr fontId="5"/>
  </si>
  <si>
    <t>自由ヶ丘</t>
    <phoneticPr fontId="5"/>
  </si>
  <si>
    <t>自由ヶ丘</t>
    <rPh sb="0" eb="2">
      <t>ジユウ</t>
    </rPh>
    <rPh sb="3" eb="4">
      <t>オカ</t>
    </rPh>
    <phoneticPr fontId="5"/>
  </si>
  <si>
    <t>川原通東</t>
    <rPh sb="0" eb="2">
      <t>カワハラ</t>
    </rPh>
    <rPh sb="2" eb="3">
      <t>ドオリ</t>
    </rPh>
    <rPh sb="3" eb="4">
      <t>ヒガシ</t>
    </rPh>
    <phoneticPr fontId="5"/>
  </si>
  <si>
    <t>桜</t>
    <phoneticPr fontId="5"/>
  </si>
  <si>
    <t>柴田</t>
    <rPh sb="0" eb="2">
      <t>シバタ</t>
    </rPh>
    <phoneticPr fontId="5"/>
  </si>
  <si>
    <t>市内豊田</t>
    <rPh sb="0" eb="2">
      <t>シナイ</t>
    </rPh>
    <rPh sb="2" eb="4">
      <t>トヨタ</t>
    </rPh>
    <phoneticPr fontId="5"/>
  </si>
  <si>
    <t>大江</t>
    <rPh sb="0" eb="2">
      <t>オオエ</t>
    </rPh>
    <phoneticPr fontId="5"/>
  </si>
  <si>
    <t>ゆたか</t>
    <phoneticPr fontId="5"/>
  </si>
  <si>
    <t>神ノ倉</t>
    <rPh sb="0" eb="1">
      <t>カミ</t>
    </rPh>
    <rPh sb="2" eb="3">
      <t>クラ</t>
    </rPh>
    <phoneticPr fontId="5"/>
  </si>
  <si>
    <t>神ノ倉東部</t>
    <rPh sb="0" eb="1">
      <t>カミ</t>
    </rPh>
    <rPh sb="2" eb="3">
      <t>クラ</t>
    </rPh>
    <rPh sb="3" eb="5">
      <t>トウブ</t>
    </rPh>
    <phoneticPr fontId="5"/>
  </si>
  <si>
    <t>AM</t>
    <phoneticPr fontId="19"/>
  </si>
  <si>
    <t>太平通</t>
    <rPh sb="0" eb="2">
      <t>タイヘイ</t>
    </rPh>
    <rPh sb="2" eb="3">
      <t>ドオ</t>
    </rPh>
    <phoneticPr fontId="5"/>
  </si>
  <si>
    <t>中川常磐</t>
    <rPh sb="2" eb="4">
      <t>トキワ</t>
    </rPh>
    <phoneticPr fontId="5"/>
  </si>
  <si>
    <r>
      <t>海部郡大治町万場北</t>
    </r>
    <r>
      <rPr>
        <sz val="9"/>
        <rFont val="Arial Narrow"/>
        <family val="2"/>
      </rPr>
      <t xml:space="preserve"> </t>
    </r>
    <rPh sb="0" eb="2">
      <t>アマ</t>
    </rPh>
    <rPh sb="2" eb="3">
      <t>グン</t>
    </rPh>
    <rPh sb="3" eb="5">
      <t>オオハル</t>
    </rPh>
    <rPh sb="5" eb="6">
      <t>マチ</t>
    </rPh>
    <rPh sb="6" eb="8">
      <t>マンバ</t>
    </rPh>
    <rPh sb="8" eb="9">
      <t>キタ</t>
    </rPh>
    <phoneticPr fontId="5"/>
  </si>
  <si>
    <t>笠寺</t>
    <rPh sb="0" eb="1">
      <t>カサ</t>
    </rPh>
    <rPh sb="1" eb="2">
      <t>テラ</t>
    </rPh>
    <phoneticPr fontId="5"/>
  </si>
  <si>
    <t>中区</t>
    <rPh sb="0" eb="2">
      <t>ナカク</t>
    </rPh>
    <phoneticPr fontId="6"/>
  </si>
  <si>
    <t>中村区</t>
    <rPh sb="0" eb="3">
      <t>ナカムラク</t>
    </rPh>
    <phoneticPr fontId="6"/>
  </si>
  <si>
    <t>東区</t>
    <rPh sb="0" eb="2">
      <t>ヒガシク</t>
    </rPh>
    <phoneticPr fontId="6"/>
  </si>
  <si>
    <t>西区</t>
    <rPh sb="0" eb="2">
      <t>ニシク</t>
    </rPh>
    <phoneticPr fontId="6"/>
  </si>
  <si>
    <t>北区</t>
    <rPh sb="0" eb="2">
      <t>キタク</t>
    </rPh>
    <phoneticPr fontId="6"/>
  </si>
  <si>
    <t>守山区</t>
    <rPh sb="0" eb="3">
      <t>モリヤマク</t>
    </rPh>
    <phoneticPr fontId="6"/>
  </si>
  <si>
    <t>千種区</t>
    <rPh sb="0" eb="3">
      <t>チクサク</t>
    </rPh>
    <phoneticPr fontId="6"/>
  </si>
  <si>
    <t>名東区</t>
    <rPh sb="0" eb="3">
      <t>メイトウク</t>
    </rPh>
    <phoneticPr fontId="6"/>
  </si>
  <si>
    <t>昭和区</t>
    <rPh sb="0" eb="3">
      <t>ショウワク</t>
    </rPh>
    <phoneticPr fontId="6"/>
  </si>
  <si>
    <t>天白区</t>
    <rPh sb="0" eb="3">
      <t>テンパクク</t>
    </rPh>
    <phoneticPr fontId="6"/>
  </si>
  <si>
    <t>瑞穂区</t>
    <rPh sb="0" eb="3">
      <t>ミズホク</t>
    </rPh>
    <phoneticPr fontId="6"/>
  </si>
  <si>
    <t>熱田区</t>
    <rPh sb="0" eb="3">
      <t>アツタク</t>
    </rPh>
    <phoneticPr fontId="6"/>
  </si>
  <si>
    <t>中川区</t>
    <rPh sb="0" eb="3">
      <t>ナカガワク</t>
    </rPh>
    <phoneticPr fontId="6"/>
  </si>
  <si>
    <t>港区</t>
    <rPh sb="0" eb="2">
      <t>ミナトク</t>
    </rPh>
    <phoneticPr fontId="6"/>
  </si>
  <si>
    <t>新尾張旭</t>
    <rPh sb="0" eb="1">
      <t>シン</t>
    </rPh>
    <phoneticPr fontId="19"/>
  </si>
  <si>
    <t>南区</t>
    <rPh sb="0" eb="2">
      <t>ミナミク</t>
    </rPh>
    <phoneticPr fontId="6"/>
  </si>
  <si>
    <t>緑区</t>
    <rPh sb="0" eb="2">
      <t>ミドリク</t>
    </rPh>
    <phoneticPr fontId="6"/>
  </si>
  <si>
    <t>名古屋市表紙へ戻る</t>
    <rPh sb="0" eb="4">
      <t>ナゴヤシ</t>
    </rPh>
    <rPh sb="4" eb="6">
      <t>ヒョウシ</t>
    </rPh>
    <rPh sb="7" eb="8">
      <t>モド</t>
    </rPh>
    <phoneticPr fontId="5"/>
  </si>
  <si>
    <t>市内南陽</t>
    <rPh sb="0" eb="2">
      <t>シナイ</t>
    </rPh>
    <phoneticPr fontId="5"/>
  </si>
  <si>
    <t>新栄</t>
    <rPh sb="0" eb="1">
      <t>シン</t>
    </rPh>
    <rPh sb="1" eb="2">
      <t>サカエ</t>
    </rPh>
    <phoneticPr fontId="5"/>
  </si>
  <si>
    <t>上前津</t>
    <rPh sb="0" eb="1">
      <t>ウエ</t>
    </rPh>
    <rPh sb="1" eb="2">
      <t>マエ</t>
    </rPh>
    <rPh sb="2" eb="3">
      <t>ツ</t>
    </rPh>
    <phoneticPr fontId="5"/>
  </si>
  <si>
    <t>久屋大通</t>
    <rPh sb="0" eb="4">
      <t>ヒサヤオオドオリ</t>
    </rPh>
    <phoneticPr fontId="5"/>
  </si>
  <si>
    <t>浅間町</t>
    <rPh sb="0" eb="2">
      <t>アサマ</t>
    </rPh>
    <rPh sb="2" eb="3">
      <t>マチ</t>
    </rPh>
    <phoneticPr fontId="5"/>
  </si>
  <si>
    <t>昭和高校前</t>
    <rPh sb="0" eb="2">
      <t>ショウワ</t>
    </rPh>
    <rPh sb="2" eb="4">
      <t>コウコウ</t>
    </rPh>
    <rPh sb="4" eb="5">
      <t>マエ</t>
    </rPh>
    <phoneticPr fontId="5"/>
  </si>
  <si>
    <t>浄水四郷</t>
    <rPh sb="0" eb="2">
      <t>ジョウスイ</t>
    </rPh>
    <phoneticPr fontId="19"/>
  </si>
  <si>
    <t>市内南陽</t>
    <rPh sb="0" eb="2">
      <t>シナイ</t>
    </rPh>
    <rPh sb="2" eb="4">
      <t>ナンヨウ</t>
    </rPh>
    <phoneticPr fontId="5"/>
  </si>
  <si>
    <t>高岳</t>
    <rPh sb="0" eb="2">
      <t>タカオカ</t>
    </rPh>
    <phoneticPr fontId="5"/>
  </si>
  <si>
    <t>稲永</t>
    <rPh sb="0" eb="1">
      <t>イネ</t>
    </rPh>
    <rPh sb="1" eb="2">
      <t>ナガ</t>
    </rPh>
    <phoneticPr fontId="5"/>
  </si>
  <si>
    <t>港西</t>
    <rPh sb="0" eb="1">
      <t>ミナト</t>
    </rPh>
    <rPh sb="1" eb="2">
      <t>セイ</t>
    </rPh>
    <phoneticPr fontId="5"/>
  </si>
  <si>
    <t>豊橋吉田方</t>
    <rPh sb="0" eb="2">
      <t>トヨハシ</t>
    </rPh>
    <rPh sb="2" eb="4">
      <t>ヨシダ</t>
    </rPh>
    <rPh sb="4" eb="5">
      <t>ホウ</t>
    </rPh>
    <phoneticPr fontId="19"/>
  </si>
  <si>
    <t>東海橋</t>
    <rPh sb="0" eb="2">
      <t>トウカイ</t>
    </rPh>
    <rPh sb="2" eb="3">
      <t>ハシ</t>
    </rPh>
    <phoneticPr fontId="5"/>
  </si>
  <si>
    <t>千代田</t>
    <rPh sb="0" eb="3">
      <t>チヨダ</t>
    </rPh>
    <phoneticPr fontId="5"/>
  </si>
  <si>
    <t>鳴子</t>
    <rPh sb="0" eb="2">
      <t>ナルコ</t>
    </rPh>
    <phoneticPr fontId="5"/>
  </si>
  <si>
    <t>平針団地</t>
    <rPh sb="0" eb="2">
      <t>ヒラバリ</t>
    </rPh>
    <rPh sb="2" eb="4">
      <t>ダンチ</t>
    </rPh>
    <phoneticPr fontId="5"/>
  </si>
  <si>
    <t>平針</t>
    <rPh sb="0" eb="2">
      <t>ヒラバリ</t>
    </rPh>
    <phoneticPr fontId="5"/>
  </si>
  <si>
    <t>島田</t>
    <rPh sb="0" eb="2">
      <t>シマダ</t>
    </rPh>
    <phoneticPr fontId="5"/>
  </si>
  <si>
    <t>黒石</t>
    <rPh sb="0" eb="2">
      <t>クロイシ</t>
    </rPh>
    <phoneticPr fontId="5"/>
  </si>
  <si>
    <t>一ッ山</t>
    <rPh sb="0" eb="1">
      <t>１</t>
    </rPh>
    <rPh sb="2" eb="3">
      <t>ヤマ</t>
    </rPh>
    <phoneticPr fontId="5"/>
  </si>
  <si>
    <t>鳴尾</t>
    <rPh sb="0" eb="1">
      <t>ナ</t>
    </rPh>
    <rPh sb="1" eb="2">
      <t>オ</t>
    </rPh>
    <phoneticPr fontId="5"/>
  </si>
  <si>
    <t>南陽通</t>
    <rPh sb="0" eb="2">
      <t>ナンヨウ</t>
    </rPh>
    <rPh sb="2" eb="3">
      <t>ツウ</t>
    </rPh>
    <phoneticPr fontId="5"/>
  </si>
  <si>
    <t>みどり桃山</t>
    <rPh sb="3" eb="5">
      <t>モモヤマ</t>
    </rPh>
    <phoneticPr fontId="5"/>
  </si>
  <si>
    <t>八事</t>
    <rPh sb="0" eb="2">
      <t>ヤゴト</t>
    </rPh>
    <phoneticPr fontId="5"/>
  </si>
  <si>
    <t>植田</t>
    <rPh sb="0" eb="2">
      <t>ウエダ</t>
    </rPh>
    <phoneticPr fontId="5"/>
  </si>
  <si>
    <t>一本松</t>
    <rPh sb="0" eb="3">
      <t>イッポンマツ</t>
    </rPh>
    <phoneticPr fontId="5"/>
  </si>
  <si>
    <t>石川橋</t>
    <rPh sb="0" eb="2">
      <t>イシカワ</t>
    </rPh>
    <rPh sb="2" eb="3">
      <t>キョウ</t>
    </rPh>
    <phoneticPr fontId="5"/>
  </si>
  <si>
    <t>山手通</t>
    <rPh sb="0" eb="2">
      <t>ヤマテ</t>
    </rPh>
    <rPh sb="2" eb="3">
      <t>ツウ</t>
    </rPh>
    <phoneticPr fontId="5"/>
  </si>
  <si>
    <t>野田</t>
    <rPh sb="0" eb="2">
      <t>ノダ</t>
    </rPh>
    <phoneticPr fontId="5"/>
  </si>
  <si>
    <t>黄金</t>
    <rPh sb="0" eb="2">
      <t>コガネ</t>
    </rPh>
    <phoneticPr fontId="5"/>
  </si>
  <si>
    <t>大鳥居</t>
    <rPh sb="0" eb="3">
      <t>オオトリイ</t>
    </rPh>
    <phoneticPr fontId="5"/>
  </si>
  <si>
    <t>太閤</t>
    <rPh sb="0" eb="2">
      <t>タイコウ</t>
    </rPh>
    <phoneticPr fontId="5"/>
  </si>
  <si>
    <t>稲葉地</t>
    <rPh sb="0" eb="2">
      <t>イナバ</t>
    </rPh>
    <rPh sb="2" eb="3">
      <t>チ</t>
    </rPh>
    <phoneticPr fontId="5"/>
  </si>
  <si>
    <t>豊国通</t>
    <rPh sb="0" eb="1">
      <t>トヨ</t>
    </rPh>
    <rPh sb="1" eb="2">
      <t>クニ</t>
    </rPh>
    <rPh sb="2" eb="3">
      <t>ツウ</t>
    </rPh>
    <phoneticPr fontId="5"/>
  </si>
  <si>
    <t>烏森</t>
    <rPh sb="0" eb="2">
      <t>カスモリ</t>
    </rPh>
    <phoneticPr fontId="5"/>
  </si>
  <si>
    <t>平安通</t>
    <rPh sb="0" eb="2">
      <t>ヘイアン</t>
    </rPh>
    <rPh sb="2" eb="3">
      <t>ツウ</t>
    </rPh>
    <phoneticPr fontId="5"/>
  </si>
  <si>
    <t>黒川東</t>
    <rPh sb="0" eb="2">
      <t>クロカワ</t>
    </rPh>
    <rPh sb="2" eb="3">
      <t>ヒガシ</t>
    </rPh>
    <phoneticPr fontId="5"/>
  </si>
  <si>
    <t>城北</t>
    <rPh sb="0" eb="2">
      <t>ジョウホク</t>
    </rPh>
    <phoneticPr fontId="5"/>
  </si>
  <si>
    <t>城西</t>
    <rPh sb="0" eb="2">
      <t>ジョウサイ</t>
    </rPh>
    <phoneticPr fontId="5"/>
  </si>
  <si>
    <t>守山南部</t>
    <rPh sb="0" eb="1">
      <t>モリ</t>
    </rPh>
    <rPh sb="1" eb="2">
      <t>ヤマ</t>
    </rPh>
    <rPh sb="2" eb="4">
      <t>ナンブ</t>
    </rPh>
    <phoneticPr fontId="5"/>
  </si>
  <si>
    <t>榎</t>
    <rPh sb="0" eb="1">
      <t>エノキ</t>
    </rPh>
    <phoneticPr fontId="5"/>
  </si>
  <si>
    <t>浄心</t>
    <rPh sb="0" eb="2">
      <t>ジョウシン</t>
    </rPh>
    <phoneticPr fontId="5"/>
  </si>
  <si>
    <t>上名古屋</t>
    <rPh sb="0" eb="1">
      <t>ウエ</t>
    </rPh>
    <rPh sb="1" eb="4">
      <t>ナゴヤ</t>
    </rPh>
    <phoneticPr fontId="5"/>
  </si>
  <si>
    <t>明治</t>
    <rPh sb="0" eb="2">
      <t>メイジ</t>
    </rPh>
    <phoneticPr fontId="5"/>
  </si>
  <si>
    <t>沢上</t>
    <rPh sb="0" eb="1">
      <t>サワ</t>
    </rPh>
    <rPh sb="1" eb="2">
      <t>ウエ</t>
    </rPh>
    <phoneticPr fontId="5"/>
  </si>
  <si>
    <t>熱田</t>
    <rPh sb="0" eb="2">
      <t>アツタ</t>
    </rPh>
    <phoneticPr fontId="5"/>
  </si>
  <si>
    <t>惟信</t>
    <rPh sb="0" eb="1">
      <t>コレ</t>
    </rPh>
    <rPh sb="1" eb="2">
      <t>シン</t>
    </rPh>
    <phoneticPr fontId="5"/>
  </si>
  <si>
    <t>野並</t>
    <phoneticPr fontId="5"/>
  </si>
  <si>
    <t>上飯田</t>
    <rPh sb="0" eb="3">
      <t>カミイイダ</t>
    </rPh>
    <phoneticPr fontId="5"/>
  </si>
  <si>
    <t>若葉通</t>
    <rPh sb="0" eb="2">
      <t>ワカバ</t>
    </rPh>
    <rPh sb="2" eb="3">
      <t>ツウ</t>
    </rPh>
    <phoneticPr fontId="5"/>
  </si>
  <si>
    <t>市内楠</t>
    <rPh sb="0" eb="2">
      <t>シナイ</t>
    </rPh>
    <rPh sb="2" eb="3">
      <t>クスノキ</t>
    </rPh>
    <phoneticPr fontId="5"/>
  </si>
  <si>
    <t>如意</t>
    <rPh sb="0" eb="2">
      <t>ニョイ</t>
    </rPh>
    <phoneticPr fontId="5"/>
  </si>
  <si>
    <t>瀬古</t>
    <rPh sb="0" eb="2">
      <t>セコ</t>
    </rPh>
    <phoneticPr fontId="5"/>
  </si>
  <si>
    <t>大曽根</t>
    <rPh sb="0" eb="3">
      <t>オオゾネ</t>
    </rPh>
    <phoneticPr fontId="5"/>
  </si>
  <si>
    <t>日比津</t>
    <rPh sb="0" eb="2">
      <t>ヒビ</t>
    </rPh>
    <rPh sb="2" eb="3">
      <t>ツ</t>
    </rPh>
    <phoneticPr fontId="5"/>
  </si>
  <si>
    <t>市内諏訪</t>
    <rPh sb="0" eb="2">
      <t>シナイ</t>
    </rPh>
    <rPh sb="2" eb="4">
      <t>スワ</t>
    </rPh>
    <phoneticPr fontId="5"/>
  </si>
  <si>
    <t>栄生</t>
    <rPh sb="0" eb="1">
      <t>サカエ</t>
    </rPh>
    <rPh sb="1" eb="2">
      <t>イ</t>
    </rPh>
    <phoneticPr fontId="5"/>
  </si>
  <si>
    <t>東枇杷島</t>
    <rPh sb="0" eb="1">
      <t>ヒガシ</t>
    </rPh>
    <rPh sb="1" eb="4">
      <t>ビワジマ</t>
    </rPh>
    <phoneticPr fontId="5"/>
  </si>
  <si>
    <t>名西</t>
    <rPh sb="0" eb="1">
      <t>メイ</t>
    </rPh>
    <rPh sb="1" eb="2">
      <t>セイ</t>
    </rPh>
    <phoneticPr fontId="5"/>
  </si>
  <si>
    <t>市内飯田</t>
    <rPh sb="0" eb="2">
      <t>シナイ</t>
    </rPh>
    <rPh sb="2" eb="4">
      <t>イイダ</t>
    </rPh>
    <phoneticPr fontId="5"/>
  </si>
  <si>
    <t>愛知県合計</t>
    <rPh sb="0" eb="3">
      <t>アイチケン</t>
    </rPh>
    <rPh sb="3" eb="5">
      <t>ゴウケイ</t>
    </rPh>
    <phoneticPr fontId="6"/>
  </si>
  <si>
    <t>明徳</t>
    <rPh sb="0" eb="1">
      <t>メイ</t>
    </rPh>
    <rPh sb="1" eb="2">
      <t>トク</t>
    </rPh>
    <phoneticPr fontId="5"/>
  </si>
  <si>
    <t>当知</t>
    <rPh sb="0" eb="1">
      <t>トウ</t>
    </rPh>
    <rPh sb="1" eb="2">
      <t>チ</t>
    </rPh>
    <phoneticPr fontId="5"/>
  </si>
  <si>
    <t>昭和橋</t>
    <rPh sb="0" eb="2">
      <t>ショウワ</t>
    </rPh>
    <rPh sb="2" eb="3">
      <t>ハシ</t>
    </rPh>
    <phoneticPr fontId="5"/>
  </si>
  <si>
    <t>篠原</t>
    <rPh sb="0" eb="2">
      <t>シノハラ</t>
    </rPh>
    <phoneticPr fontId="5"/>
  </si>
  <si>
    <t>守山東部</t>
    <rPh sb="0" eb="2">
      <t>モリヤマ</t>
    </rPh>
    <rPh sb="2" eb="4">
      <t>トウブ</t>
    </rPh>
    <phoneticPr fontId="5"/>
  </si>
  <si>
    <t>瓦町</t>
    <rPh sb="0" eb="2">
      <t>カワラマチ</t>
    </rPh>
    <phoneticPr fontId="5"/>
  </si>
  <si>
    <t>市内金山</t>
    <rPh sb="0" eb="2">
      <t>シナイ</t>
    </rPh>
    <rPh sb="2" eb="4">
      <t>カナヤマ</t>
    </rPh>
    <phoneticPr fontId="5"/>
  </si>
  <si>
    <t>中栄</t>
    <rPh sb="0" eb="1">
      <t>ナカ</t>
    </rPh>
    <rPh sb="1" eb="2">
      <t>サカエ</t>
    </rPh>
    <phoneticPr fontId="5"/>
  </si>
  <si>
    <t>中小田井</t>
    <rPh sb="0" eb="1">
      <t>ナカ</t>
    </rPh>
    <rPh sb="1" eb="3">
      <t>オダ</t>
    </rPh>
    <rPh sb="3" eb="4">
      <t>イ</t>
    </rPh>
    <phoneticPr fontId="5"/>
  </si>
  <si>
    <t>大野木</t>
    <rPh sb="0" eb="2">
      <t>オオノ</t>
    </rPh>
    <rPh sb="2" eb="3">
      <t>キ</t>
    </rPh>
    <phoneticPr fontId="5"/>
  </si>
  <si>
    <t>徳川</t>
    <rPh sb="0" eb="2">
      <t>トクガワ</t>
    </rPh>
    <phoneticPr fontId="5"/>
  </si>
  <si>
    <t>八幡</t>
    <rPh sb="0" eb="2">
      <t>ヤハタ</t>
    </rPh>
    <phoneticPr fontId="5"/>
  </si>
  <si>
    <t>東起</t>
    <rPh sb="0" eb="1">
      <t>ヒガシ</t>
    </rPh>
    <rPh sb="1" eb="2">
      <t>オコ</t>
    </rPh>
    <phoneticPr fontId="5"/>
  </si>
  <si>
    <t>市内桜</t>
    <rPh sb="0" eb="2">
      <t>シナイ</t>
    </rPh>
    <rPh sb="2" eb="3">
      <t>サクラ</t>
    </rPh>
    <phoneticPr fontId="5"/>
  </si>
  <si>
    <t>梅が丘</t>
    <rPh sb="0" eb="1">
      <t>ウメ</t>
    </rPh>
    <rPh sb="2" eb="3">
      <t>オカ</t>
    </rPh>
    <phoneticPr fontId="5"/>
  </si>
  <si>
    <t>平田</t>
    <phoneticPr fontId="5"/>
  </si>
  <si>
    <t>平田</t>
    <rPh sb="0" eb="2">
      <t>ヒラタ</t>
    </rPh>
    <phoneticPr fontId="5"/>
  </si>
  <si>
    <t>*1</t>
    <phoneticPr fontId="2"/>
  </si>
  <si>
    <t>八事</t>
    <rPh sb="0" eb="1">
      <t>８</t>
    </rPh>
    <rPh sb="1" eb="2">
      <t>コト</t>
    </rPh>
    <phoneticPr fontId="5"/>
  </si>
  <si>
    <t>守山西部</t>
    <rPh sb="0" eb="2">
      <t>モリヤマ</t>
    </rPh>
    <rPh sb="2" eb="4">
      <t>セイブ</t>
    </rPh>
    <phoneticPr fontId="5"/>
  </si>
  <si>
    <t>守山東部</t>
    <rPh sb="0" eb="2">
      <t>モリヤマ</t>
    </rPh>
    <rPh sb="2" eb="4">
      <t>トウブ</t>
    </rPh>
    <phoneticPr fontId="2"/>
  </si>
  <si>
    <t>合計</t>
    <rPh sb="0" eb="2">
      <t>ゴウケイ</t>
    </rPh>
    <phoneticPr fontId="5"/>
  </si>
  <si>
    <t>N</t>
    <phoneticPr fontId="5"/>
  </si>
  <si>
    <t>NM</t>
    <phoneticPr fontId="5"/>
  </si>
  <si>
    <t>NAM</t>
    <phoneticPr fontId="5"/>
  </si>
  <si>
    <t>*4</t>
    <phoneticPr fontId="19"/>
  </si>
  <si>
    <t>広告主</t>
    <phoneticPr fontId="7"/>
  </si>
  <si>
    <t>取次店</t>
    <phoneticPr fontId="7"/>
  </si>
  <si>
    <t>一宮市</t>
  </si>
  <si>
    <t>愛西市</t>
    <rPh sb="0" eb="1">
      <t>アイ</t>
    </rPh>
    <rPh sb="1" eb="2">
      <t>セイ</t>
    </rPh>
    <rPh sb="2" eb="3">
      <t>シ</t>
    </rPh>
    <phoneticPr fontId="7"/>
  </si>
  <si>
    <t>弥富市</t>
    <rPh sb="0" eb="1">
      <t>ヤ</t>
    </rPh>
    <rPh sb="1" eb="2">
      <t>トミ</t>
    </rPh>
    <rPh sb="2" eb="3">
      <t>シ</t>
    </rPh>
    <phoneticPr fontId="7"/>
  </si>
  <si>
    <t>あま市</t>
    <rPh sb="2" eb="3">
      <t>シ</t>
    </rPh>
    <phoneticPr fontId="7"/>
  </si>
  <si>
    <t>岩倉市</t>
  </si>
  <si>
    <t>清須市</t>
    <rPh sb="0" eb="1">
      <t>キヨ</t>
    </rPh>
    <rPh sb="1" eb="2">
      <t>ス</t>
    </rPh>
    <rPh sb="2" eb="3">
      <t>シ</t>
    </rPh>
    <phoneticPr fontId="7"/>
  </si>
  <si>
    <t>北名古屋市</t>
    <rPh sb="0" eb="1">
      <t>キタ</t>
    </rPh>
    <rPh sb="1" eb="4">
      <t>ナゴヤ</t>
    </rPh>
    <rPh sb="4" eb="5">
      <t>シ</t>
    </rPh>
    <phoneticPr fontId="7"/>
  </si>
  <si>
    <t>江南市</t>
  </si>
  <si>
    <t>犬山市</t>
  </si>
  <si>
    <t>小牧市</t>
  </si>
  <si>
    <t>春日井市</t>
  </si>
  <si>
    <t>稲沢市</t>
  </si>
  <si>
    <t>津島市</t>
  </si>
  <si>
    <t>瀬戸市</t>
  </si>
  <si>
    <t>尾張旭市</t>
  </si>
  <si>
    <t>日進市</t>
  </si>
  <si>
    <t>長久手市</t>
    <rPh sb="0" eb="3">
      <t>ナガクテ</t>
    </rPh>
    <rPh sb="3" eb="4">
      <t>シ</t>
    </rPh>
    <phoneticPr fontId="7"/>
  </si>
  <si>
    <t>豊明市</t>
  </si>
  <si>
    <t>大府市</t>
  </si>
  <si>
    <t>東海市</t>
  </si>
  <si>
    <t>知多市</t>
  </si>
  <si>
    <t>半田市</t>
  </si>
  <si>
    <t>常滑市</t>
  </si>
  <si>
    <t>市  部  計</t>
    <phoneticPr fontId="7"/>
  </si>
  <si>
    <t>丹羽郡</t>
  </si>
  <si>
    <t>西春日井郡</t>
  </si>
  <si>
    <t>海部郡</t>
  </si>
  <si>
    <t>愛知郡</t>
  </si>
  <si>
    <t>知多郡</t>
  </si>
  <si>
    <t>郡  部  計</t>
    <phoneticPr fontId="7"/>
  </si>
  <si>
    <t>合     計</t>
    <phoneticPr fontId="7"/>
  </si>
  <si>
    <t>名 古 屋 市</t>
    <phoneticPr fontId="7"/>
  </si>
  <si>
    <t>尾 張 地 区</t>
    <phoneticPr fontId="7"/>
  </si>
  <si>
    <t>三 河 地 区</t>
    <phoneticPr fontId="7"/>
  </si>
  <si>
    <t>合      計</t>
    <phoneticPr fontId="7"/>
  </si>
  <si>
    <t>尾張表紙へ戻る</t>
    <rPh sb="0" eb="2">
      <t>オワリ</t>
    </rPh>
    <rPh sb="2" eb="4">
      <t>ヒョウシ</t>
    </rPh>
    <rPh sb="5" eb="6">
      <t>モド</t>
    </rPh>
    <phoneticPr fontId="7"/>
  </si>
  <si>
    <t>一 宮 市</t>
  </si>
  <si>
    <t>合計</t>
    <rPh sb="0" eb="2">
      <t>ゴウケイ</t>
    </rPh>
    <phoneticPr fontId="2"/>
  </si>
  <si>
    <t>一宮東部</t>
  </si>
  <si>
    <t>N</t>
    <phoneticPr fontId="7"/>
  </si>
  <si>
    <t>尾張萩原</t>
  </si>
  <si>
    <t>一宮西部</t>
  </si>
  <si>
    <t>一宮南部</t>
  </si>
  <si>
    <t>浅井</t>
  </si>
  <si>
    <t>一宮中央</t>
  </si>
  <si>
    <t>一宮北部</t>
  </si>
  <si>
    <t>一宮浅井</t>
  </si>
  <si>
    <t>C</t>
    <phoneticPr fontId="7"/>
  </si>
  <si>
    <t>浅井北部</t>
  </si>
  <si>
    <t>浅井北部</t>
    <rPh sb="0" eb="2">
      <t>アサイ</t>
    </rPh>
    <rPh sb="2" eb="4">
      <t>ホクブ</t>
    </rPh>
    <phoneticPr fontId="7"/>
  </si>
  <si>
    <t>一宮浅渕</t>
  </si>
  <si>
    <t xml:space="preserve">をプラス    </t>
    <phoneticPr fontId="7"/>
  </si>
  <si>
    <t>千秋</t>
  </si>
  <si>
    <t>今伊勢</t>
  </si>
  <si>
    <t>一宮瀬時</t>
  </si>
  <si>
    <t>一宮瀬時</t>
    <rPh sb="2" eb="3">
      <t>セ</t>
    </rPh>
    <rPh sb="3" eb="4">
      <t>トキ</t>
    </rPh>
    <phoneticPr fontId="7"/>
  </si>
  <si>
    <t>一宮春明</t>
  </si>
  <si>
    <t>一宮奥町</t>
  </si>
  <si>
    <t>下津浅野</t>
  </si>
  <si>
    <t>一宮萩原</t>
  </si>
  <si>
    <t>今伊勢西</t>
  </si>
  <si>
    <t>苅安賀</t>
  </si>
  <si>
    <t>今伊勢南部</t>
  </si>
  <si>
    <t>一宮大毛</t>
  </si>
  <si>
    <t>今伊勢北部</t>
  </si>
  <si>
    <t>一宮北方</t>
  </si>
  <si>
    <t>一宮尾西</t>
  </si>
  <si>
    <t>尾西中央</t>
  </si>
  <si>
    <t>*1</t>
    <phoneticPr fontId="7"/>
  </si>
  <si>
    <t>木曽川(宇佐見)</t>
  </si>
  <si>
    <t>木曽川</t>
  </si>
  <si>
    <t>木曽川(大塚)</t>
  </si>
  <si>
    <t>玉の井</t>
  </si>
  <si>
    <t>勝幡</t>
  </si>
  <si>
    <t xml:space="preserve"> 愛西市全域の場合</t>
    <rPh sb="1" eb="2">
      <t>アイ</t>
    </rPh>
    <rPh sb="2" eb="3">
      <t>セイ</t>
    </rPh>
    <rPh sb="3" eb="4">
      <t>シ</t>
    </rPh>
    <rPh sb="4" eb="6">
      <t>ゼンイキ</t>
    </rPh>
    <rPh sb="7" eb="9">
      <t>バアイ</t>
    </rPh>
    <phoneticPr fontId="7"/>
  </si>
  <si>
    <t>藤浪</t>
  </si>
  <si>
    <t>佐屋</t>
  </si>
  <si>
    <t>NAM</t>
    <phoneticPr fontId="7"/>
  </si>
  <si>
    <t>CM</t>
    <phoneticPr fontId="7"/>
  </si>
  <si>
    <t>CA</t>
    <phoneticPr fontId="7"/>
  </si>
  <si>
    <t>永和</t>
  </si>
  <si>
    <t>富吉</t>
  </si>
  <si>
    <t>南佐屋</t>
  </si>
  <si>
    <t xml:space="preserve">をプラス </t>
    <phoneticPr fontId="7"/>
  </si>
  <si>
    <t>尾張弥富</t>
  </si>
  <si>
    <t>弥富北部</t>
  </si>
  <si>
    <t xml:space="preserve"> 弥富市全域の場合</t>
    <rPh sb="1" eb="3">
      <t>ヤトミ</t>
    </rPh>
    <rPh sb="3" eb="4">
      <t>シ</t>
    </rPh>
    <rPh sb="4" eb="6">
      <t>ゼンイキ</t>
    </rPh>
    <rPh sb="7" eb="9">
      <t>バアイ</t>
    </rPh>
    <phoneticPr fontId="7"/>
  </si>
  <si>
    <t>弥富南部</t>
  </si>
  <si>
    <t>木曽岬</t>
  </si>
  <si>
    <t>甚目寺</t>
  </si>
  <si>
    <t>海部</t>
  </si>
  <si>
    <t>甚目寺南部</t>
  </si>
  <si>
    <t>甚目寺西部</t>
  </si>
  <si>
    <t>七宝</t>
  </si>
  <si>
    <t>木田</t>
  </si>
  <si>
    <t>美和</t>
  </si>
  <si>
    <t>あま市全域の場合</t>
    <rPh sb="2" eb="3">
      <t>シ</t>
    </rPh>
    <rPh sb="3" eb="5">
      <t>ゼンイキ</t>
    </rPh>
    <rPh sb="6" eb="8">
      <t>バアイ</t>
    </rPh>
    <phoneticPr fontId="7"/>
  </si>
  <si>
    <t>美和正則</t>
  </si>
  <si>
    <t>蟹江</t>
  </si>
  <si>
    <t>蟹江須成</t>
  </si>
  <si>
    <t>舟入</t>
  </si>
  <si>
    <t>蟹江南部</t>
  </si>
  <si>
    <t>大治東部</t>
  </si>
  <si>
    <t>大治南部</t>
  </si>
  <si>
    <t>大治西部</t>
  </si>
  <si>
    <t>万場北</t>
  </si>
  <si>
    <t>稲 沢 市</t>
  </si>
  <si>
    <t>稲沢</t>
  </si>
  <si>
    <t>国府宮</t>
  </si>
  <si>
    <t>豊橋花田</t>
    <rPh sb="0" eb="2">
      <t>トヨハシ</t>
    </rPh>
    <rPh sb="2" eb="4">
      <t>ハナダ</t>
    </rPh>
    <phoneticPr fontId="19"/>
  </si>
  <si>
    <t>稲沢南部</t>
  </si>
  <si>
    <t>稲沢駅前</t>
  </si>
  <si>
    <t>稲沢大里</t>
  </si>
  <si>
    <t>稲沢西部</t>
  </si>
  <si>
    <t>大里</t>
  </si>
  <si>
    <t>稲沢下津</t>
  </si>
  <si>
    <t>下津北部</t>
  </si>
  <si>
    <t>稲沢松清</t>
  </si>
  <si>
    <t>稲沢高御堂</t>
  </si>
  <si>
    <t>稲沢千代田</t>
  </si>
  <si>
    <t>祖父江</t>
  </si>
  <si>
    <t>祖父江南部</t>
  </si>
  <si>
    <t>津 島 市</t>
  </si>
  <si>
    <t>尾張津島</t>
  </si>
  <si>
    <t>津島</t>
  </si>
  <si>
    <t>津島西部</t>
  </si>
  <si>
    <t>津島北部</t>
  </si>
  <si>
    <t>神守</t>
  </si>
  <si>
    <t>青塚</t>
  </si>
  <si>
    <t>犬 山 市</t>
  </si>
  <si>
    <t>犬山</t>
  </si>
  <si>
    <t>犬山東部</t>
  </si>
  <si>
    <t>犬山駅東</t>
  </si>
  <si>
    <t>犬山中央</t>
  </si>
  <si>
    <t>犬山城東</t>
  </si>
  <si>
    <t>犬山南部</t>
  </si>
  <si>
    <t>前原</t>
  </si>
  <si>
    <t>羽黒</t>
  </si>
  <si>
    <t>羽黒東部</t>
  </si>
  <si>
    <t>楽田</t>
  </si>
  <si>
    <t>楽田東部</t>
  </si>
  <si>
    <t>丹 羽 郡</t>
  </si>
  <si>
    <t>柏森</t>
  </si>
  <si>
    <t>扶桑</t>
  </si>
  <si>
    <t>東海大田</t>
    <rPh sb="0" eb="2">
      <t>トウカイ</t>
    </rPh>
    <rPh sb="2" eb="4">
      <t>オオタ</t>
    </rPh>
    <phoneticPr fontId="19"/>
  </si>
  <si>
    <t>加木屋</t>
    <rPh sb="0" eb="1">
      <t>カ</t>
    </rPh>
    <rPh sb="1" eb="2">
      <t>キ</t>
    </rPh>
    <rPh sb="2" eb="3">
      <t>ヤ</t>
    </rPh>
    <phoneticPr fontId="19"/>
  </si>
  <si>
    <t>扶桑山名</t>
  </si>
  <si>
    <t>大口北部</t>
  </si>
  <si>
    <t>大口南部</t>
  </si>
  <si>
    <t>江 南 市</t>
  </si>
  <si>
    <t>古知野</t>
  </si>
  <si>
    <t>江南中央</t>
  </si>
  <si>
    <t>江南北部</t>
  </si>
  <si>
    <t>江南東部</t>
  </si>
  <si>
    <t>古知野東部</t>
  </si>
  <si>
    <t>江南団地</t>
  </si>
  <si>
    <t>布袋</t>
  </si>
  <si>
    <t>江南草井</t>
  </si>
  <si>
    <t>布袋北部</t>
  </si>
  <si>
    <t>加納馬場</t>
  </si>
  <si>
    <t>清洲</t>
  </si>
  <si>
    <t>清須</t>
  </si>
  <si>
    <t xml:space="preserve"> 清須市全域の場合</t>
    <rPh sb="1" eb="2">
      <t>キヨ</t>
    </rPh>
    <rPh sb="2" eb="3">
      <t>ス</t>
    </rPh>
    <rPh sb="3" eb="4">
      <t>シ</t>
    </rPh>
    <rPh sb="4" eb="6">
      <t>ゼンイキ</t>
    </rPh>
    <rPh sb="7" eb="9">
      <t>バアイ</t>
    </rPh>
    <phoneticPr fontId="7"/>
  </si>
  <si>
    <t>枇杷島</t>
  </si>
  <si>
    <t>西枇杷島</t>
  </si>
  <si>
    <t>尾張新川南部</t>
  </si>
  <si>
    <t>尾張新川北部</t>
  </si>
  <si>
    <t>北名古屋</t>
  </si>
  <si>
    <t>西春</t>
  </si>
  <si>
    <t>師勝</t>
  </si>
  <si>
    <t>豊山北</t>
  </si>
  <si>
    <t>豊場</t>
  </si>
  <si>
    <t>小牧中央</t>
  </si>
  <si>
    <t>小牧北部</t>
  </si>
  <si>
    <t>小牧南部</t>
  </si>
  <si>
    <t>桃花台</t>
  </si>
  <si>
    <t>小牧西部</t>
  </si>
  <si>
    <t>小牧陶</t>
  </si>
  <si>
    <t>小牧北里</t>
  </si>
  <si>
    <t>小牧小木</t>
  </si>
  <si>
    <t>小牧三ツ渕</t>
  </si>
  <si>
    <t>小牧村中</t>
  </si>
  <si>
    <t>味岡</t>
  </si>
  <si>
    <t>小牧原</t>
  </si>
  <si>
    <t>小牧東部</t>
  </si>
  <si>
    <t>小牧本庄</t>
  </si>
  <si>
    <t>小牧池の内</t>
  </si>
  <si>
    <t>岩 倉 市</t>
  </si>
  <si>
    <t>岩倉</t>
  </si>
  <si>
    <t>C</t>
    <phoneticPr fontId="2"/>
  </si>
  <si>
    <t>岩倉南部</t>
  </si>
  <si>
    <t>春日井西部</t>
  </si>
  <si>
    <t>高蔵寺</t>
  </si>
  <si>
    <t>春日井宮町</t>
  </si>
  <si>
    <t>勝川</t>
  </si>
  <si>
    <t>春日井中新町</t>
  </si>
  <si>
    <t>春日井中央</t>
  </si>
  <si>
    <t>鳥居松</t>
  </si>
  <si>
    <t>ニュータウン</t>
  </si>
  <si>
    <t>藤山台</t>
  </si>
  <si>
    <t>春日井</t>
  </si>
  <si>
    <t>勝川南部</t>
  </si>
  <si>
    <t>桃花台（坂下）</t>
  </si>
  <si>
    <t>中央台</t>
  </si>
  <si>
    <t>春日井八田</t>
  </si>
  <si>
    <t>尾張坂下</t>
  </si>
  <si>
    <t>春日井松河戸</t>
  </si>
  <si>
    <t>春日井上条</t>
  </si>
  <si>
    <t>春日井大泉寺</t>
  </si>
  <si>
    <t>神領</t>
  </si>
  <si>
    <t>春日井出川</t>
  </si>
  <si>
    <t>高森台</t>
  </si>
  <si>
    <t>岩成台</t>
  </si>
  <si>
    <t>石尾台</t>
  </si>
  <si>
    <t>瀬 戸 市</t>
  </si>
  <si>
    <t>瀬戸品野</t>
  </si>
  <si>
    <t>瀬戸</t>
  </si>
  <si>
    <t>菱野団地</t>
  </si>
  <si>
    <t>瀬戸南</t>
  </si>
  <si>
    <t>水野</t>
  </si>
  <si>
    <t>瀬戸（加藤）</t>
  </si>
  <si>
    <t>瀬戸陶原</t>
  </si>
  <si>
    <t>水野西</t>
  </si>
  <si>
    <t>瀬戸南山</t>
  </si>
  <si>
    <t>原山台</t>
  </si>
  <si>
    <t>瀬戸南部</t>
  </si>
  <si>
    <t>瀬戸長根</t>
  </si>
  <si>
    <t>瀬戸幡山</t>
  </si>
  <si>
    <t>瀬戸山口</t>
  </si>
  <si>
    <t>三郷</t>
  </si>
  <si>
    <t>平池</t>
  </si>
  <si>
    <t>尾張旭北部</t>
  </si>
  <si>
    <t>旭新居</t>
  </si>
  <si>
    <t>本地ヶ原</t>
  </si>
  <si>
    <t>瑞鳳</t>
  </si>
  <si>
    <t>岩崎</t>
  </si>
  <si>
    <t>日進</t>
  </si>
  <si>
    <t>岩崎香久山</t>
  </si>
  <si>
    <t>赤池</t>
  </si>
  <si>
    <t>岩崎台</t>
  </si>
  <si>
    <t>五色園</t>
  </si>
  <si>
    <t>日進米野木</t>
  </si>
  <si>
    <t>日進中部</t>
  </si>
  <si>
    <t>日進折戸</t>
  </si>
  <si>
    <t>日進浅田</t>
  </si>
  <si>
    <t>長久手</t>
  </si>
  <si>
    <t>長久手東部</t>
  </si>
  <si>
    <t>　長久手市全域の場合</t>
    <rPh sb="1" eb="4">
      <t>ナガクテ</t>
    </rPh>
    <rPh sb="4" eb="5">
      <t>シ</t>
    </rPh>
    <rPh sb="5" eb="7">
      <t>ゼンイキ</t>
    </rPh>
    <rPh sb="8" eb="10">
      <t>バアイ</t>
    </rPh>
    <phoneticPr fontId="7"/>
  </si>
  <si>
    <t>長久手西部</t>
  </si>
  <si>
    <t>長久手南部</t>
  </si>
  <si>
    <t>愛 知 郡</t>
  </si>
  <si>
    <t>和合</t>
  </si>
  <si>
    <t>東郷</t>
  </si>
  <si>
    <t>諸輪</t>
  </si>
  <si>
    <t>音貝</t>
  </si>
  <si>
    <t>豊 明 市</t>
  </si>
  <si>
    <t>豊明団地</t>
  </si>
  <si>
    <t>豊明</t>
  </si>
  <si>
    <t>豊明東部</t>
  </si>
  <si>
    <t>前後</t>
  </si>
  <si>
    <t>豊明桜ヶ丘</t>
  </si>
  <si>
    <t>沓掛</t>
  </si>
  <si>
    <t>豊明南館</t>
  </si>
  <si>
    <t>大 府 市</t>
  </si>
  <si>
    <t>共和</t>
  </si>
  <si>
    <t>大府</t>
  </si>
  <si>
    <t>共和西</t>
  </si>
  <si>
    <t>大府吉田</t>
  </si>
  <si>
    <t>大府森岡</t>
  </si>
  <si>
    <t>東 海 市</t>
  </si>
  <si>
    <t>名和</t>
  </si>
  <si>
    <t>名和水谷</t>
  </si>
  <si>
    <t>尾張横須賀</t>
  </si>
  <si>
    <t>荒尾</t>
  </si>
  <si>
    <t>南加木屋</t>
  </si>
  <si>
    <t>新一宮</t>
    <rPh sb="0" eb="1">
      <t>シン</t>
    </rPh>
    <rPh sb="1" eb="3">
      <t>イチノミヤ</t>
    </rPh>
    <phoneticPr fontId="7"/>
  </si>
  <si>
    <t>東海東浦</t>
  </si>
  <si>
    <t>名和上野</t>
  </si>
  <si>
    <t>加木屋</t>
  </si>
  <si>
    <t>阿久比</t>
  </si>
  <si>
    <t>東海大高</t>
  </si>
  <si>
    <t>東海大田</t>
  </si>
  <si>
    <t>高横須賀</t>
  </si>
  <si>
    <t>知 多 市</t>
  </si>
  <si>
    <t>寺本</t>
  </si>
  <si>
    <t>巽ヶ丘</t>
  </si>
  <si>
    <t>知多南</t>
  </si>
  <si>
    <t>朝倉</t>
  </si>
  <si>
    <t>朝倉団地</t>
  </si>
  <si>
    <t>知多岡田</t>
  </si>
  <si>
    <t>新舞子</t>
  </si>
  <si>
    <t>知多粕谷</t>
  </si>
  <si>
    <t>半 田 市</t>
  </si>
  <si>
    <t>亀崎</t>
  </si>
  <si>
    <t>半田中央</t>
  </si>
  <si>
    <t>半田</t>
  </si>
  <si>
    <t>半田東部</t>
  </si>
  <si>
    <t>乙川</t>
  </si>
  <si>
    <t>半田南部</t>
  </si>
  <si>
    <t>半田住吉</t>
  </si>
  <si>
    <t>半田北部</t>
  </si>
  <si>
    <t>半田岩滑</t>
  </si>
  <si>
    <t>半田清城</t>
  </si>
  <si>
    <t>知多半田</t>
  </si>
  <si>
    <t>半田衣浦</t>
  </si>
  <si>
    <t>半田中町</t>
  </si>
  <si>
    <t>鳴子</t>
    <phoneticPr fontId="5"/>
  </si>
  <si>
    <t>半田板山</t>
  </si>
  <si>
    <t>成岩</t>
  </si>
  <si>
    <t>常 滑 市</t>
  </si>
  <si>
    <t>尾張大野</t>
  </si>
  <si>
    <t>常滑</t>
  </si>
  <si>
    <t>知 多 郡</t>
  </si>
  <si>
    <t>東浦</t>
  </si>
  <si>
    <t>東浦石浜</t>
  </si>
  <si>
    <t>緒川</t>
  </si>
  <si>
    <t>石浜</t>
  </si>
  <si>
    <t>藤江</t>
  </si>
  <si>
    <t>緒川新田</t>
  </si>
  <si>
    <t>東ヶ丘</t>
  </si>
  <si>
    <t>坂部</t>
  </si>
  <si>
    <t>武豊</t>
  </si>
  <si>
    <t>富貴</t>
  </si>
  <si>
    <t>河和</t>
  </si>
  <si>
    <t>野間</t>
  </si>
  <si>
    <t>内海</t>
  </si>
  <si>
    <t>豊浜</t>
  </si>
  <si>
    <t>師崎</t>
  </si>
  <si>
    <t>日間賀</t>
  </si>
  <si>
    <t>チラシ銘柄</t>
    <rPh sb="3" eb="5">
      <t>メイガラ</t>
    </rPh>
    <phoneticPr fontId="7"/>
  </si>
  <si>
    <t>部数</t>
    <rPh sb="0" eb="2">
      <t>ブスウ</t>
    </rPh>
    <phoneticPr fontId="7"/>
  </si>
  <si>
    <t xml:space="preserve">  尾張地区合計</t>
    <rPh sb="2" eb="4">
      <t>オワリ</t>
    </rPh>
    <rPh sb="4" eb="6">
      <t>チク</t>
    </rPh>
    <rPh sb="6" eb="8">
      <t>ゴウケイ</t>
    </rPh>
    <phoneticPr fontId="7"/>
  </si>
  <si>
    <t>P</t>
    <phoneticPr fontId="7"/>
  </si>
  <si>
    <t>地    区</t>
    <rPh sb="0" eb="6">
      <t>チク</t>
    </rPh>
    <phoneticPr fontId="7"/>
  </si>
  <si>
    <t>尾張地区</t>
    <phoneticPr fontId="7"/>
  </si>
  <si>
    <t>地   区</t>
    <rPh sb="0" eb="5">
      <t>チク</t>
    </rPh>
    <phoneticPr fontId="7"/>
  </si>
  <si>
    <t>部  数</t>
    <rPh sb="0" eb="4">
      <t>ブスウ</t>
    </rPh>
    <phoneticPr fontId="7"/>
  </si>
  <si>
    <t>備            考</t>
    <rPh sb="0" eb="14">
      <t>ビコウ</t>
    </rPh>
    <phoneticPr fontId="19"/>
  </si>
  <si>
    <t xml:space="preserve"> 一宮市全域の場合</t>
    <phoneticPr fontId="7"/>
  </si>
  <si>
    <t>NM</t>
    <phoneticPr fontId="7"/>
  </si>
  <si>
    <t>C</t>
    <phoneticPr fontId="7"/>
  </si>
  <si>
    <t>C</t>
    <phoneticPr fontId="7"/>
  </si>
  <si>
    <t>NM</t>
    <phoneticPr fontId="7"/>
  </si>
  <si>
    <t>*1</t>
    <phoneticPr fontId="19"/>
  </si>
  <si>
    <t>愛 西 市</t>
    <rPh sb="0" eb="1">
      <t>アイ</t>
    </rPh>
    <rPh sb="2" eb="3">
      <t>セイ</t>
    </rPh>
    <rPh sb="4" eb="5">
      <t>シ</t>
    </rPh>
    <phoneticPr fontId="19"/>
  </si>
  <si>
    <t>NM</t>
    <phoneticPr fontId="19"/>
  </si>
  <si>
    <t>勝幡</t>
    <rPh sb="0" eb="1">
      <t>カ</t>
    </rPh>
    <rPh sb="1" eb="2">
      <t>ハタ</t>
    </rPh>
    <phoneticPr fontId="19"/>
  </si>
  <si>
    <t>C</t>
    <phoneticPr fontId="19"/>
  </si>
  <si>
    <t>弥富北部（旧佐屋町）</t>
    <rPh sb="0" eb="2">
      <t>ヤトミ</t>
    </rPh>
    <rPh sb="2" eb="4">
      <t>ホクブ</t>
    </rPh>
    <rPh sb="5" eb="6">
      <t>キュウ</t>
    </rPh>
    <rPh sb="6" eb="8">
      <t>サヤ</t>
    </rPh>
    <rPh sb="8" eb="9">
      <t>チョウ</t>
    </rPh>
    <phoneticPr fontId="19"/>
  </si>
  <si>
    <t>NM</t>
    <phoneticPr fontId="19"/>
  </si>
  <si>
    <t>藤浪</t>
    <rPh sb="0" eb="1">
      <t>フジ</t>
    </rPh>
    <rPh sb="1" eb="2">
      <t>ナミ</t>
    </rPh>
    <phoneticPr fontId="19"/>
  </si>
  <si>
    <t>※弥富市参照</t>
    <rPh sb="1" eb="3">
      <t>ヤトミ</t>
    </rPh>
    <rPh sb="3" eb="4">
      <t>シ</t>
    </rPh>
    <rPh sb="4" eb="6">
      <t>サンショウ</t>
    </rPh>
    <phoneticPr fontId="19"/>
  </si>
  <si>
    <t>佐屋</t>
    <rPh sb="0" eb="2">
      <t>サヤ</t>
    </rPh>
    <phoneticPr fontId="19"/>
  </si>
  <si>
    <t>CM</t>
    <phoneticPr fontId="7"/>
  </si>
  <si>
    <t>CA</t>
    <phoneticPr fontId="7"/>
  </si>
  <si>
    <t>津島（旧立田村・八開村）</t>
    <rPh sb="0" eb="2">
      <t>ツシマ</t>
    </rPh>
    <rPh sb="3" eb="4">
      <t>キュウ</t>
    </rPh>
    <rPh sb="4" eb="6">
      <t>タツタ</t>
    </rPh>
    <rPh sb="6" eb="7">
      <t>ムラ</t>
    </rPh>
    <rPh sb="8" eb="10">
      <t>ハチカイ</t>
    </rPh>
    <rPh sb="10" eb="11">
      <t>ムラ</t>
    </rPh>
    <phoneticPr fontId="19"/>
  </si>
  <si>
    <t>*1</t>
    <phoneticPr fontId="7"/>
  </si>
  <si>
    <t>NM</t>
    <phoneticPr fontId="19"/>
  </si>
  <si>
    <t>永和</t>
    <rPh sb="0" eb="2">
      <t>エイワ</t>
    </rPh>
    <phoneticPr fontId="19"/>
  </si>
  <si>
    <t>C</t>
    <phoneticPr fontId="19"/>
  </si>
  <si>
    <t>※津島市参照</t>
    <rPh sb="1" eb="4">
      <t>ツシマシ</t>
    </rPh>
    <rPh sb="4" eb="6">
      <t>サンショウ</t>
    </rPh>
    <phoneticPr fontId="19"/>
  </si>
  <si>
    <t>南佐屋</t>
    <rPh sb="0" eb="1">
      <t>ミナミ</t>
    </rPh>
    <rPh sb="1" eb="3">
      <t>サヤ</t>
    </rPh>
    <phoneticPr fontId="19"/>
  </si>
  <si>
    <t>*1</t>
    <phoneticPr fontId="19"/>
  </si>
  <si>
    <t>道徳</t>
    <phoneticPr fontId="5"/>
  </si>
  <si>
    <t>弥 富 市</t>
    <rPh sb="0" eb="1">
      <t>ヤ</t>
    </rPh>
    <rPh sb="2" eb="3">
      <t>トミ</t>
    </rPh>
    <rPh sb="4" eb="5">
      <t>シ</t>
    </rPh>
    <phoneticPr fontId="19"/>
  </si>
  <si>
    <t>尾張弥富</t>
    <rPh sb="0" eb="2">
      <t>オワリ</t>
    </rPh>
    <rPh sb="2" eb="3">
      <t>ヤ</t>
    </rPh>
    <rPh sb="3" eb="4">
      <t>トミ</t>
    </rPh>
    <phoneticPr fontId="19"/>
  </si>
  <si>
    <t>木曽岬</t>
    <rPh sb="0" eb="2">
      <t>キソ</t>
    </rPh>
    <rPh sb="2" eb="3">
      <t>ミサキ</t>
    </rPh>
    <phoneticPr fontId="19"/>
  </si>
  <si>
    <t>愛西市を含む</t>
    <rPh sb="0" eb="1">
      <t>アイ</t>
    </rPh>
    <rPh sb="1" eb="2">
      <t>サイ</t>
    </rPh>
    <rPh sb="2" eb="3">
      <t>シ</t>
    </rPh>
    <rPh sb="4" eb="5">
      <t>フク</t>
    </rPh>
    <phoneticPr fontId="19"/>
  </si>
  <si>
    <t>尾張地区</t>
    <rPh sb="0" eb="2">
      <t>オワリ</t>
    </rPh>
    <rPh sb="2" eb="4">
      <t>チク</t>
    </rPh>
    <phoneticPr fontId="6"/>
  </si>
  <si>
    <t>あ ま 市</t>
    <rPh sb="4" eb="5">
      <t>シ</t>
    </rPh>
    <phoneticPr fontId="19"/>
  </si>
  <si>
    <t>旧甚目寺町</t>
    <rPh sb="0" eb="1">
      <t>キュウ</t>
    </rPh>
    <rPh sb="1" eb="2">
      <t>ジン</t>
    </rPh>
    <rPh sb="2" eb="3">
      <t>メ</t>
    </rPh>
    <rPh sb="3" eb="4">
      <t>テラ</t>
    </rPh>
    <rPh sb="4" eb="5">
      <t>マチ</t>
    </rPh>
    <phoneticPr fontId="19"/>
  </si>
  <si>
    <t>甚目寺</t>
    <rPh sb="0" eb="3">
      <t>ジモクジ</t>
    </rPh>
    <phoneticPr fontId="19"/>
  </si>
  <si>
    <t>C</t>
    <phoneticPr fontId="19"/>
  </si>
  <si>
    <t xml:space="preserve"> </t>
    <phoneticPr fontId="19"/>
  </si>
  <si>
    <t>甚目寺南部</t>
    <rPh sb="0" eb="3">
      <t>ジモクジ</t>
    </rPh>
    <rPh sb="3" eb="5">
      <t>ナンブ</t>
    </rPh>
    <phoneticPr fontId="19"/>
  </si>
  <si>
    <t>C</t>
    <phoneticPr fontId="19"/>
  </si>
  <si>
    <t>NM</t>
    <phoneticPr fontId="19"/>
  </si>
  <si>
    <t>甚目寺西部</t>
    <rPh sb="0" eb="3">
      <t>ジモクジ</t>
    </rPh>
    <rPh sb="3" eb="5">
      <t>セイブ</t>
    </rPh>
    <phoneticPr fontId="19"/>
  </si>
  <si>
    <t>旧七宝町</t>
    <rPh sb="0" eb="1">
      <t>キュウ</t>
    </rPh>
    <rPh sb="1" eb="3">
      <t>シッポウ</t>
    </rPh>
    <rPh sb="3" eb="4">
      <t>マチ</t>
    </rPh>
    <phoneticPr fontId="19"/>
  </si>
  <si>
    <t>NM</t>
    <phoneticPr fontId="19"/>
  </si>
  <si>
    <t>七宝</t>
    <rPh sb="0" eb="2">
      <t>シッポウ</t>
    </rPh>
    <phoneticPr fontId="21"/>
  </si>
  <si>
    <t>C</t>
    <phoneticPr fontId="19"/>
  </si>
  <si>
    <t>旧美和町</t>
    <rPh sb="0" eb="1">
      <t>キュウ</t>
    </rPh>
    <rPh sb="1" eb="4">
      <t>ミワチョウ</t>
    </rPh>
    <phoneticPr fontId="19"/>
  </si>
  <si>
    <t>美和正則</t>
    <rPh sb="0" eb="2">
      <t>ミワ</t>
    </rPh>
    <rPh sb="2" eb="4">
      <t>マサノリ</t>
    </rPh>
    <phoneticPr fontId="19"/>
  </si>
  <si>
    <t>海 部 郡</t>
    <rPh sb="0" eb="1">
      <t>ウミ</t>
    </rPh>
    <rPh sb="2" eb="3">
      <t>ブ</t>
    </rPh>
    <rPh sb="4" eb="5">
      <t>グン</t>
    </rPh>
    <phoneticPr fontId="19"/>
  </si>
  <si>
    <t>蟹江町</t>
    <rPh sb="0" eb="2">
      <t>カニエ</t>
    </rPh>
    <rPh sb="2" eb="3">
      <t>マチ</t>
    </rPh>
    <phoneticPr fontId="19"/>
  </si>
  <si>
    <t>NM</t>
    <phoneticPr fontId="19"/>
  </si>
  <si>
    <t>蟹江</t>
    <rPh sb="0" eb="2">
      <t>カニエ</t>
    </rPh>
    <phoneticPr fontId="19"/>
  </si>
  <si>
    <t xml:space="preserve"> </t>
    <phoneticPr fontId="19"/>
  </si>
  <si>
    <t>蟹江須成</t>
    <rPh sb="0" eb="2">
      <t>カニエ</t>
    </rPh>
    <rPh sb="2" eb="3">
      <t>ス</t>
    </rPh>
    <rPh sb="3" eb="4">
      <t>ナ</t>
    </rPh>
    <phoneticPr fontId="19"/>
  </si>
  <si>
    <t>舟入</t>
    <rPh sb="0" eb="2">
      <t>フナイリ</t>
    </rPh>
    <phoneticPr fontId="19"/>
  </si>
  <si>
    <t>CM</t>
    <phoneticPr fontId="7"/>
  </si>
  <si>
    <t xml:space="preserve"> </t>
    <phoneticPr fontId="19"/>
  </si>
  <si>
    <t>CA</t>
    <phoneticPr fontId="7"/>
  </si>
  <si>
    <t>蟹江南部</t>
    <rPh sb="0" eb="2">
      <t>カニエ</t>
    </rPh>
    <rPh sb="2" eb="4">
      <t>ナンブ</t>
    </rPh>
    <phoneticPr fontId="19"/>
  </si>
  <si>
    <t>C</t>
    <phoneticPr fontId="19"/>
  </si>
  <si>
    <t>飛鳥</t>
    <rPh sb="0" eb="2">
      <t>アスカ</t>
    </rPh>
    <phoneticPr fontId="19"/>
  </si>
  <si>
    <t>CM</t>
    <phoneticPr fontId="7"/>
  </si>
  <si>
    <t>CA</t>
    <phoneticPr fontId="19"/>
  </si>
  <si>
    <t>大治町</t>
    <rPh sb="0" eb="3">
      <t>オオハルチョウ</t>
    </rPh>
    <phoneticPr fontId="19"/>
  </si>
  <si>
    <t>大治東部</t>
    <rPh sb="0" eb="2">
      <t>オオハル</t>
    </rPh>
    <rPh sb="2" eb="4">
      <t>トウブ</t>
    </rPh>
    <phoneticPr fontId="19"/>
  </si>
  <si>
    <t>大治南部</t>
    <rPh sb="0" eb="2">
      <t>オオハル</t>
    </rPh>
    <rPh sb="2" eb="4">
      <t>ナンブ</t>
    </rPh>
    <phoneticPr fontId="19"/>
  </si>
  <si>
    <t>大治西部</t>
    <rPh sb="0" eb="2">
      <t>オオハル</t>
    </rPh>
    <rPh sb="2" eb="4">
      <t>セイブ</t>
    </rPh>
    <phoneticPr fontId="19"/>
  </si>
  <si>
    <t>*1</t>
    <phoneticPr fontId="7"/>
  </si>
  <si>
    <t>万場北</t>
    <rPh sb="0" eb="2">
      <t>マンバ</t>
    </rPh>
    <rPh sb="2" eb="3">
      <t>キタ</t>
    </rPh>
    <phoneticPr fontId="19"/>
  </si>
  <si>
    <t>N</t>
    <phoneticPr fontId="21"/>
  </si>
  <si>
    <t>N</t>
    <phoneticPr fontId="21"/>
  </si>
  <si>
    <t>*2</t>
    <phoneticPr fontId="7"/>
  </si>
  <si>
    <t>守山南部</t>
    <rPh sb="0" eb="2">
      <t>モリヤマ</t>
    </rPh>
    <rPh sb="2" eb="4">
      <t>ナンブ</t>
    </rPh>
    <phoneticPr fontId="5"/>
  </si>
  <si>
    <t>C</t>
  </si>
  <si>
    <t>尾張津島</t>
    <rPh sb="0" eb="2">
      <t>オワリ</t>
    </rPh>
    <phoneticPr fontId="21"/>
  </si>
  <si>
    <t>勝川</t>
    <rPh sb="0" eb="2">
      <t>カチガワ</t>
    </rPh>
    <phoneticPr fontId="19"/>
  </si>
  <si>
    <t>瀬戸（加藤）</t>
    <rPh sb="0" eb="2">
      <t>セト</t>
    </rPh>
    <rPh sb="3" eb="5">
      <t>カトウ</t>
    </rPh>
    <phoneticPr fontId="19"/>
  </si>
  <si>
    <t>大浜</t>
    <rPh sb="0" eb="2">
      <t>オオハマ</t>
    </rPh>
    <phoneticPr fontId="19"/>
  </si>
  <si>
    <t>小原別口</t>
    <rPh sb="0" eb="1">
      <t>コ</t>
    </rPh>
    <rPh sb="1" eb="2">
      <t>ハラ</t>
    </rPh>
    <rPh sb="2" eb="3">
      <t>ベツ</t>
    </rPh>
    <rPh sb="3" eb="4">
      <t>クチ</t>
    </rPh>
    <phoneticPr fontId="19"/>
  </si>
  <si>
    <t>岡崎大平</t>
    <rPh sb="2" eb="3">
      <t>タイ</t>
    </rPh>
    <phoneticPr fontId="19"/>
  </si>
  <si>
    <t>岡崎福岡</t>
    <rPh sb="0" eb="2">
      <t>オカザキ</t>
    </rPh>
    <phoneticPr fontId="19"/>
  </si>
  <si>
    <t>牛久保（中村）</t>
    <phoneticPr fontId="19"/>
  </si>
  <si>
    <t>牛久保（大万）</t>
    <phoneticPr fontId="19"/>
  </si>
  <si>
    <t>NM</t>
    <phoneticPr fontId="21"/>
  </si>
  <si>
    <t>C</t>
    <phoneticPr fontId="21"/>
  </si>
  <si>
    <t>稲沢千代田</t>
    <rPh sb="0" eb="2">
      <t>イナザワ</t>
    </rPh>
    <rPh sb="2" eb="5">
      <t>チヨダ</t>
    </rPh>
    <phoneticPr fontId="21"/>
  </si>
  <si>
    <t>お福</t>
    <rPh sb="1" eb="2">
      <t>フク</t>
    </rPh>
    <phoneticPr fontId="5"/>
  </si>
  <si>
    <t>NM</t>
    <phoneticPr fontId="21"/>
  </si>
  <si>
    <t>NM</t>
    <phoneticPr fontId="21"/>
  </si>
  <si>
    <t>*4</t>
    <phoneticPr fontId="7"/>
  </si>
  <si>
    <t>愛西市の一部含む</t>
    <rPh sb="0" eb="1">
      <t>アイ</t>
    </rPh>
    <rPh sb="1" eb="2">
      <t>セイ</t>
    </rPh>
    <rPh sb="2" eb="3">
      <t>シ</t>
    </rPh>
    <rPh sb="4" eb="6">
      <t>イチブ</t>
    </rPh>
    <rPh sb="6" eb="7">
      <t>フク</t>
    </rPh>
    <phoneticPr fontId="19"/>
  </si>
  <si>
    <t>*1</t>
    <phoneticPr fontId="7"/>
  </si>
  <si>
    <t>C</t>
    <phoneticPr fontId="19"/>
  </si>
  <si>
    <t>津島南部</t>
    <rPh sb="2" eb="4">
      <t>ナンブ</t>
    </rPh>
    <phoneticPr fontId="21"/>
  </si>
  <si>
    <t>津島市全域の場合</t>
    <rPh sb="0" eb="2">
      <t>ツシマ</t>
    </rPh>
    <rPh sb="2" eb="3">
      <t>イチノミヤシ</t>
    </rPh>
    <rPh sb="3" eb="5">
      <t>ゼンイキ</t>
    </rPh>
    <rPh sb="6" eb="8">
      <t>バアイ</t>
    </rPh>
    <phoneticPr fontId="7"/>
  </si>
  <si>
    <t>*2</t>
    <phoneticPr fontId="19"/>
  </si>
  <si>
    <t>C</t>
    <phoneticPr fontId="19"/>
  </si>
  <si>
    <t>C</t>
    <phoneticPr fontId="19"/>
  </si>
  <si>
    <t xml:space="preserve">をプラス   </t>
    <phoneticPr fontId="7"/>
  </si>
  <si>
    <t>*3</t>
    <phoneticPr fontId="21"/>
  </si>
  <si>
    <t>青塚</t>
    <rPh sb="0" eb="1">
      <t>アオ</t>
    </rPh>
    <rPh sb="1" eb="2">
      <t>ツカ</t>
    </rPh>
    <phoneticPr fontId="21"/>
  </si>
  <si>
    <t>C</t>
    <phoneticPr fontId="21"/>
  </si>
  <si>
    <t>*2</t>
    <phoneticPr fontId="19"/>
  </si>
  <si>
    <r>
      <t>100</t>
    </r>
    <r>
      <rPr>
        <sz val="8"/>
        <rFont val="HG丸ｺﾞｼｯｸM-PRO"/>
        <family val="3"/>
        <charset val="128"/>
      </rPr>
      <t>枚含む</t>
    </r>
    <phoneticPr fontId="19"/>
  </si>
  <si>
    <r>
      <t xml:space="preserve">西尾市 三江島 </t>
    </r>
    <r>
      <rPr>
        <sz val="9"/>
        <rFont val="Arial Narrow"/>
        <family val="2"/>
      </rPr>
      <t>50</t>
    </r>
    <r>
      <rPr>
        <sz val="8"/>
        <rFont val="HG丸ｺﾞｼｯｸM-PRO"/>
        <family val="3"/>
        <charset val="128"/>
      </rPr>
      <t>枚</t>
    </r>
    <rPh sb="0" eb="2">
      <t>ニシオ</t>
    </rPh>
    <rPh sb="2" eb="3">
      <t>シ</t>
    </rPh>
    <rPh sb="4" eb="5">
      <t>サン</t>
    </rPh>
    <rPh sb="5" eb="6">
      <t>エ</t>
    </rPh>
    <rPh sb="6" eb="7">
      <t>シマ</t>
    </rPh>
    <rPh sb="10" eb="11">
      <t>マイ</t>
    </rPh>
    <phoneticPr fontId="7"/>
  </si>
  <si>
    <t>*3</t>
    <phoneticPr fontId="21"/>
  </si>
  <si>
    <t>*4</t>
    <phoneticPr fontId="7"/>
  </si>
  <si>
    <r>
      <t>愛西市</t>
    </r>
    <r>
      <rPr>
        <sz val="8"/>
        <rFont val="Arial Narrow"/>
        <family val="2"/>
      </rPr>
      <t xml:space="preserve"> </t>
    </r>
    <r>
      <rPr>
        <sz val="8"/>
        <rFont val="HG丸ｺﾞｼｯｸM-PRO"/>
        <family val="3"/>
        <charset val="128"/>
      </rPr>
      <t>含む</t>
    </r>
    <rPh sb="0" eb="1">
      <t>アイ</t>
    </rPh>
    <rPh sb="1" eb="2">
      <t>ニシ</t>
    </rPh>
    <rPh sb="2" eb="3">
      <t>シ</t>
    </rPh>
    <rPh sb="4" eb="5">
      <t>フク</t>
    </rPh>
    <phoneticPr fontId="7"/>
  </si>
  <si>
    <t>羽黒</t>
    <rPh sb="0" eb="2">
      <t>ハグロ</t>
    </rPh>
    <phoneticPr fontId="19"/>
  </si>
  <si>
    <t>羽黒東部</t>
    <rPh sb="0" eb="2">
      <t>ハグロ</t>
    </rPh>
    <rPh sb="2" eb="4">
      <t>トウブ</t>
    </rPh>
    <phoneticPr fontId="19"/>
  </si>
  <si>
    <t>楽田</t>
    <rPh sb="0" eb="1">
      <t>ラク</t>
    </rPh>
    <rPh sb="1" eb="2">
      <t>タ</t>
    </rPh>
    <phoneticPr fontId="19"/>
  </si>
  <si>
    <t>C</t>
    <phoneticPr fontId="19"/>
  </si>
  <si>
    <t>楽田東部</t>
    <rPh sb="0" eb="1">
      <t>ラク</t>
    </rPh>
    <rPh sb="1" eb="2">
      <t>タ</t>
    </rPh>
    <rPh sb="2" eb="3">
      <t>トウ</t>
    </rPh>
    <rPh sb="3" eb="4">
      <t>ブ</t>
    </rPh>
    <phoneticPr fontId="19"/>
  </si>
  <si>
    <t>扶桑町</t>
    <rPh sb="0" eb="3">
      <t>フソウチョウ</t>
    </rPh>
    <phoneticPr fontId="19"/>
  </si>
  <si>
    <t>*1</t>
    <phoneticPr fontId="19"/>
  </si>
  <si>
    <t>柏森</t>
    <phoneticPr fontId="19"/>
  </si>
  <si>
    <t>扶桑</t>
    <phoneticPr fontId="19"/>
  </si>
  <si>
    <t>C</t>
    <phoneticPr fontId="19"/>
  </si>
  <si>
    <t>NM</t>
    <phoneticPr fontId="19"/>
  </si>
  <si>
    <t>扶桑東</t>
    <rPh sb="0" eb="2">
      <t>フソウ</t>
    </rPh>
    <rPh sb="2" eb="3">
      <t>トウ</t>
    </rPh>
    <phoneticPr fontId="19"/>
  </si>
  <si>
    <t>*2</t>
    <phoneticPr fontId="19"/>
  </si>
  <si>
    <t>*2</t>
    <phoneticPr fontId="19"/>
  </si>
  <si>
    <t>扶桑山名</t>
    <rPh sb="0" eb="2">
      <t>フソウ</t>
    </rPh>
    <rPh sb="2" eb="4">
      <t>ヤマナ</t>
    </rPh>
    <phoneticPr fontId="19"/>
  </si>
  <si>
    <t>大口町</t>
    <rPh sb="0" eb="3">
      <t>オオグチチョウ</t>
    </rPh>
    <phoneticPr fontId="19"/>
  </si>
  <si>
    <t>C</t>
    <phoneticPr fontId="19"/>
  </si>
  <si>
    <t xml:space="preserve"> 大口町全域の場合</t>
    <rPh sb="1" eb="4">
      <t>オオグチチョウ</t>
    </rPh>
    <rPh sb="4" eb="6">
      <t>ゼンイキ</t>
    </rPh>
    <rPh sb="7" eb="9">
      <t>バアイ</t>
    </rPh>
    <phoneticPr fontId="7"/>
  </si>
  <si>
    <t xml:space="preserve">をプラス   </t>
    <phoneticPr fontId="7"/>
  </si>
  <si>
    <t xml:space="preserve"> 江南市全域の場合</t>
    <rPh sb="1" eb="4">
      <t>コウナンシ</t>
    </rPh>
    <rPh sb="4" eb="6">
      <t>ゼンイキ</t>
    </rPh>
    <rPh sb="7" eb="9">
      <t>バアイ</t>
    </rPh>
    <phoneticPr fontId="7"/>
  </si>
  <si>
    <t>C</t>
    <phoneticPr fontId="19"/>
  </si>
  <si>
    <t>江南まんだら寺前</t>
    <rPh sb="6" eb="7">
      <t>テラ</t>
    </rPh>
    <rPh sb="7" eb="8">
      <t>マエ</t>
    </rPh>
    <phoneticPr fontId="19"/>
  </si>
  <si>
    <t xml:space="preserve">をプラス   </t>
    <phoneticPr fontId="7"/>
  </si>
  <si>
    <t>比良</t>
    <rPh sb="0" eb="2">
      <t>ヒラ</t>
    </rPh>
    <phoneticPr fontId="5"/>
  </si>
  <si>
    <t>山田</t>
    <rPh sb="0" eb="2">
      <t>ヤマダ</t>
    </rPh>
    <phoneticPr fontId="5"/>
  </si>
  <si>
    <t>江南草井</t>
    <rPh sb="0" eb="2">
      <t>コウナン</t>
    </rPh>
    <rPh sb="2" eb="3">
      <t>クサ</t>
    </rPh>
    <rPh sb="3" eb="4">
      <t>イ</t>
    </rPh>
    <phoneticPr fontId="19"/>
  </si>
  <si>
    <t>NM</t>
    <phoneticPr fontId="19"/>
  </si>
  <si>
    <t>布袋</t>
    <phoneticPr fontId="19"/>
  </si>
  <si>
    <t>布袋北部</t>
    <rPh sb="0" eb="2">
      <t>ホテイ</t>
    </rPh>
    <rPh sb="2" eb="4">
      <t>ホクブ</t>
    </rPh>
    <phoneticPr fontId="19"/>
  </si>
  <si>
    <t>清 須 市</t>
    <rPh sb="0" eb="1">
      <t>キヨ</t>
    </rPh>
    <rPh sb="2" eb="3">
      <t>ス</t>
    </rPh>
    <phoneticPr fontId="19"/>
  </si>
  <si>
    <t>N</t>
    <phoneticPr fontId="19"/>
  </si>
  <si>
    <t>枇杷島</t>
    <rPh sb="0" eb="3">
      <t>ビワジマ</t>
    </rPh>
    <phoneticPr fontId="19"/>
  </si>
  <si>
    <t>西枇杷島</t>
    <rPh sb="0" eb="1">
      <t>ニシ</t>
    </rPh>
    <rPh sb="1" eb="4">
      <t>ビワジマ</t>
    </rPh>
    <phoneticPr fontId="19"/>
  </si>
  <si>
    <t>北名古屋市</t>
    <rPh sb="0" eb="1">
      <t>キタ</t>
    </rPh>
    <rPh sb="1" eb="5">
      <t>ナゴヤシ</t>
    </rPh>
    <phoneticPr fontId="19"/>
  </si>
  <si>
    <t>清須市の一部を含む</t>
    <rPh sb="0" eb="1">
      <t>キヨ</t>
    </rPh>
    <rPh sb="1" eb="2">
      <t>ス</t>
    </rPh>
    <rPh sb="2" eb="3">
      <t>シ</t>
    </rPh>
    <rPh sb="4" eb="6">
      <t>イチブ</t>
    </rPh>
    <rPh sb="7" eb="8">
      <t>フク</t>
    </rPh>
    <phoneticPr fontId="19"/>
  </si>
  <si>
    <t>*1</t>
    <phoneticPr fontId="19"/>
  </si>
  <si>
    <t>北名古屋</t>
    <rPh sb="0" eb="1">
      <t>キタ</t>
    </rPh>
    <rPh sb="1" eb="4">
      <t>ナゴヤ</t>
    </rPh>
    <phoneticPr fontId="19"/>
  </si>
  <si>
    <t>西春西部</t>
    <rPh sb="2" eb="4">
      <t>セイブ</t>
    </rPh>
    <phoneticPr fontId="19"/>
  </si>
  <si>
    <t>西春日井郡</t>
    <rPh sb="0" eb="5">
      <t>ニシカスガイグン</t>
    </rPh>
    <phoneticPr fontId="19"/>
  </si>
  <si>
    <t>豊山町</t>
    <rPh sb="0" eb="3">
      <t>トヨヤマチョウ</t>
    </rPh>
    <phoneticPr fontId="19"/>
  </si>
  <si>
    <t>豊山北</t>
    <rPh sb="0" eb="1">
      <t>ユタ</t>
    </rPh>
    <rPh sb="1" eb="2">
      <t>ヤマ</t>
    </rPh>
    <rPh sb="2" eb="3">
      <t>キタ</t>
    </rPh>
    <phoneticPr fontId="19"/>
  </si>
  <si>
    <t xml:space="preserve"> 豊山町全域の場合</t>
    <rPh sb="1" eb="3">
      <t>トヨヤマ</t>
    </rPh>
    <rPh sb="3" eb="4">
      <t>オオグチチョウ</t>
    </rPh>
    <rPh sb="4" eb="6">
      <t>ゼンイキ</t>
    </rPh>
    <rPh sb="7" eb="9">
      <t>バアイ</t>
    </rPh>
    <phoneticPr fontId="7"/>
  </si>
  <si>
    <t>城北</t>
    <phoneticPr fontId="5"/>
  </si>
  <si>
    <t>志賀</t>
    <rPh sb="0" eb="2">
      <t>シガ</t>
    </rPh>
    <phoneticPr fontId="5"/>
  </si>
  <si>
    <t>北陵</t>
    <rPh sb="0" eb="2">
      <t>ホクリョウ</t>
    </rPh>
    <phoneticPr fontId="5"/>
  </si>
  <si>
    <t>萱場</t>
    <rPh sb="0" eb="2">
      <t>カヤバ</t>
    </rPh>
    <phoneticPr fontId="5"/>
  </si>
  <si>
    <t>矢田</t>
    <rPh sb="0" eb="2">
      <t>ヤダ</t>
    </rPh>
    <phoneticPr fontId="5"/>
  </si>
  <si>
    <t>明倫</t>
    <rPh sb="0" eb="2">
      <t>メイリン</t>
    </rPh>
    <phoneticPr fontId="5"/>
  </si>
  <si>
    <t>碧南西端</t>
    <rPh sb="0" eb="2">
      <t>ヘキナン</t>
    </rPh>
    <rPh sb="2" eb="3">
      <t>ニシ</t>
    </rPh>
    <rPh sb="3" eb="4">
      <t>ハタ</t>
    </rPh>
    <phoneticPr fontId="19"/>
  </si>
  <si>
    <t>吉浜</t>
    <rPh sb="0" eb="2">
      <t>ヨシハマ</t>
    </rPh>
    <phoneticPr fontId="19"/>
  </si>
  <si>
    <t>吉浜南部</t>
    <rPh sb="0" eb="2">
      <t>ヨシハマ</t>
    </rPh>
    <rPh sb="2" eb="4">
      <t>ナンブ</t>
    </rPh>
    <phoneticPr fontId="19"/>
  </si>
  <si>
    <t>NM</t>
    <phoneticPr fontId="19"/>
  </si>
  <si>
    <t>豊場</t>
    <rPh sb="0" eb="1">
      <t>トヨ</t>
    </rPh>
    <rPh sb="1" eb="2">
      <t>バ</t>
    </rPh>
    <phoneticPr fontId="19"/>
  </si>
  <si>
    <t>小 牧 市</t>
    <phoneticPr fontId="19"/>
  </si>
  <si>
    <t>春日井市       一部含む</t>
    <rPh sb="0" eb="4">
      <t>カスガイシ</t>
    </rPh>
    <rPh sb="11" eb="13">
      <t>イチブ</t>
    </rPh>
    <rPh sb="13" eb="14">
      <t>フク</t>
    </rPh>
    <phoneticPr fontId="19"/>
  </si>
  <si>
    <t>小牧南部</t>
    <rPh sb="0" eb="2">
      <t>コマキ</t>
    </rPh>
    <rPh sb="2" eb="4">
      <t>ナンブ</t>
    </rPh>
    <phoneticPr fontId="19"/>
  </si>
  <si>
    <t>小牧陶</t>
    <rPh sb="0" eb="2">
      <t>コマキ</t>
    </rPh>
    <rPh sb="2" eb="3">
      <t>スエ</t>
    </rPh>
    <phoneticPr fontId="19"/>
  </si>
  <si>
    <t>小牧北部</t>
    <rPh sb="0" eb="2">
      <t>コマキ</t>
    </rPh>
    <rPh sb="2" eb="4">
      <t>ホクブ</t>
    </rPh>
    <phoneticPr fontId="19"/>
  </si>
  <si>
    <t>小牧北里</t>
    <rPh sb="0" eb="2">
      <t>コマキ</t>
    </rPh>
    <rPh sb="2" eb="4">
      <t>キタサト</t>
    </rPh>
    <phoneticPr fontId="19"/>
  </si>
  <si>
    <t>C</t>
    <phoneticPr fontId="19"/>
  </si>
  <si>
    <t>小牧小木</t>
    <rPh sb="0" eb="2">
      <t>コマキ</t>
    </rPh>
    <rPh sb="2" eb="4">
      <t>オギ</t>
    </rPh>
    <phoneticPr fontId="19"/>
  </si>
  <si>
    <t>小牧三ッ渕</t>
    <rPh sb="0" eb="2">
      <t>コマキ</t>
    </rPh>
    <rPh sb="2" eb="3">
      <t>３</t>
    </rPh>
    <rPh sb="4" eb="5">
      <t>フチ</t>
    </rPh>
    <phoneticPr fontId="19"/>
  </si>
  <si>
    <t>大口町一部含む</t>
    <rPh sb="0" eb="3">
      <t>オオグチチョウ</t>
    </rPh>
    <rPh sb="3" eb="5">
      <t>イチブ</t>
    </rPh>
    <rPh sb="5" eb="6">
      <t>フク</t>
    </rPh>
    <phoneticPr fontId="19"/>
  </si>
  <si>
    <t>小牧村中</t>
    <rPh sb="0" eb="2">
      <t>コマキ</t>
    </rPh>
    <rPh sb="2" eb="3">
      <t>ムラ</t>
    </rPh>
    <rPh sb="3" eb="4">
      <t>ナカ</t>
    </rPh>
    <phoneticPr fontId="19"/>
  </si>
  <si>
    <t>味岡</t>
    <rPh sb="0" eb="2">
      <t>アジオカ</t>
    </rPh>
    <phoneticPr fontId="19"/>
  </si>
  <si>
    <t>C</t>
    <phoneticPr fontId="19"/>
  </si>
  <si>
    <t>小牧原</t>
    <rPh sb="0" eb="2">
      <t>コマキ</t>
    </rPh>
    <rPh sb="2" eb="3">
      <t>ハラ</t>
    </rPh>
    <phoneticPr fontId="19"/>
  </si>
  <si>
    <t>小牧東部</t>
    <rPh sb="0" eb="2">
      <t>コマキ</t>
    </rPh>
    <rPh sb="2" eb="3">
      <t>トウ</t>
    </rPh>
    <rPh sb="3" eb="4">
      <t>ブ</t>
    </rPh>
    <phoneticPr fontId="19"/>
  </si>
  <si>
    <t>小牧池の内</t>
    <rPh sb="0" eb="2">
      <t>コマキ</t>
    </rPh>
    <phoneticPr fontId="19"/>
  </si>
  <si>
    <t>C</t>
    <phoneticPr fontId="19"/>
  </si>
  <si>
    <t xml:space="preserve"> 岩倉市全域の場合</t>
    <rPh sb="1" eb="4">
      <t>イワクラシ</t>
    </rPh>
    <rPh sb="4" eb="6">
      <t>ゼンイキ</t>
    </rPh>
    <rPh sb="7" eb="9">
      <t>バアイ</t>
    </rPh>
    <phoneticPr fontId="7"/>
  </si>
  <si>
    <t>C</t>
    <phoneticPr fontId="2"/>
  </si>
  <si>
    <t>春日井西部</t>
    <rPh sb="0" eb="3">
      <t>カスガイ</t>
    </rPh>
    <rPh sb="3" eb="5">
      <t>セイブ</t>
    </rPh>
    <phoneticPr fontId="19"/>
  </si>
  <si>
    <t>春日井宮町</t>
    <rPh sb="0" eb="3">
      <t>カスガイ</t>
    </rPh>
    <rPh sb="3" eb="5">
      <t>ミヤマチ</t>
    </rPh>
    <phoneticPr fontId="19"/>
  </si>
  <si>
    <t>春日井西部</t>
    <rPh sb="3" eb="5">
      <t>セイブ</t>
    </rPh>
    <phoneticPr fontId="19"/>
  </si>
  <si>
    <t>春日井中新町</t>
    <rPh sb="0" eb="3">
      <t>カスガイ</t>
    </rPh>
    <rPh sb="3" eb="6">
      <t>ナカシンマチ</t>
    </rPh>
    <phoneticPr fontId="19"/>
  </si>
  <si>
    <t>C</t>
    <phoneticPr fontId="19"/>
  </si>
  <si>
    <t>勝川</t>
    <phoneticPr fontId="19"/>
  </si>
  <si>
    <t>勝川東部</t>
    <rPh sb="0" eb="2">
      <t>カチガワ</t>
    </rPh>
    <rPh sb="2" eb="4">
      <t>トウブ</t>
    </rPh>
    <phoneticPr fontId="19"/>
  </si>
  <si>
    <t>勝川南部</t>
    <rPh sb="0" eb="2">
      <t>カチガワ</t>
    </rPh>
    <rPh sb="2" eb="4">
      <t>ナンブ</t>
    </rPh>
    <phoneticPr fontId="19"/>
  </si>
  <si>
    <t>春日井八田</t>
    <rPh sb="0" eb="3">
      <t>カスガイ</t>
    </rPh>
    <rPh sb="3" eb="5">
      <t>ハッタ</t>
    </rPh>
    <phoneticPr fontId="19"/>
  </si>
  <si>
    <t>春日井松河戸</t>
    <rPh sb="0" eb="3">
      <t>カスガイ</t>
    </rPh>
    <rPh sb="3" eb="4">
      <t>マツ</t>
    </rPh>
    <rPh sb="4" eb="5">
      <t>カワ</t>
    </rPh>
    <rPh sb="5" eb="6">
      <t>ト</t>
    </rPh>
    <phoneticPr fontId="19"/>
  </si>
  <si>
    <t>春日井</t>
    <rPh sb="0" eb="3">
      <t>カスガイ</t>
    </rPh>
    <phoneticPr fontId="19"/>
  </si>
  <si>
    <t>鳥居松</t>
    <rPh sb="0" eb="2">
      <t>トリイ</t>
    </rPh>
    <rPh sb="2" eb="3">
      <t>マツ</t>
    </rPh>
    <phoneticPr fontId="19"/>
  </si>
  <si>
    <t>尾張坂下</t>
    <rPh sb="0" eb="2">
      <t>オワリ</t>
    </rPh>
    <rPh sb="2" eb="4">
      <t>サカシタ</t>
    </rPh>
    <phoneticPr fontId="19"/>
  </si>
  <si>
    <t>高蔵寺ニュータウン</t>
    <phoneticPr fontId="19"/>
  </si>
  <si>
    <t>瀬戸品野</t>
    <rPh sb="2" eb="3">
      <t>シナ</t>
    </rPh>
    <rPh sb="3" eb="4">
      <t>ノ</t>
    </rPh>
    <phoneticPr fontId="19"/>
  </si>
  <si>
    <t>瀬戸陶原</t>
    <rPh sb="0" eb="2">
      <t>セト</t>
    </rPh>
    <rPh sb="2" eb="3">
      <t>トウ</t>
    </rPh>
    <rPh sb="3" eb="4">
      <t>ハラ</t>
    </rPh>
    <phoneticPr fontId="19"/>
  </si>
  <si>
    <t>水野西</t>
    <rPh sb="0" eb="1">
      <t>ミズ</t>
    </rPh>
    <rPh sb="1" eb="2">
      <t>ノ</t>
    </rPh>
    <rPh sb="2" eb="3">
      <t>セイ</t>
    </rPh>
    <phoneticPr fontId="19"/>
  </si>
  <si>
    <t>中水野</t>
    <rPh sb="0" eb="1">
      <t>ナカ</t>
    </rPh>
    <phoneticPr fontId="19"/>
  </si>
  <si>
    <t>中水野</t>
    <rPh sb="0" eb="1">
      <t>ナカ</t>
    </rPh>
    <rPh sb="1" eb="2">
      <t>ミズ</t>
    </rPh>
    <rPh sb="2" eb="3">
      <t>ノ</t>
    </rPh>
    <phoneticPr fontId="19"/>
  </si>
  <si>
    <t>瀬戸南山</t>
    <rPh sb="0" eb="2">
      <t>セト</t>
    </rPh>
    <rPh sb="2" eb="4">
      <t>ミナミヤマ</t>
    </rPh>
    <phoneticPr fontId="19"/>
  </si>
  <si>
    <t>菱野団地</t>
    <rPh sb="0" eb="1">
      <t>ヒシ</t>
    </rPh>
    <rPh sb="1" eb="2">
      <t>ノ</t>
    </rPh>
    <rPh sb="2" eb="4">
      <t>ダンチ</t>
    </rPh>
    <phoneticPr fontId="19"/>
  </si>
  <si>
    <t>原山台</t>
    <rPh sb="0" eb="3">
      <t>ハラヤマダイ</t>
    </rPh>
    <phoneticPr fontId="19"/>
  </si>
  <si>
    <t>瀬戸南部</t>
    <rPh sb="0" eb="2">
      <t>セト</t>
    </rPh>
    <rPh sb="2" eb="3">
      <t>ナン</t>
    </rPh>
    <rPh sb="3" eb="4">
      <t>ブ</t>
    </rPh>
    <phoneticPr fontId="19"/>
  </si>
  <si>
    <t>瀬戸長根</t>
    <rPh sb="0" eb="2">
      <t>セト</t>
    </rPh>
    <rPh sb="2" eb="4">
      <t>ナガネ</t>
    </rPh>
    <phoneticPr fontId="19"/>
  </si>
  <si>
    <t>瀬戸幡山</t>
    <rPh sb="0" eb="2">
      <t>セト</t>
    </rPh>
    <rPh sb="2" eb="3">
      <t>ハタ</t>
    </rPh>
    <rPh sb="3" eb="4">
      <t>ヤマ</t>
    </rPh>
    <phoneticPr fontId="19"/>
  </si>
  <si>
    <t>瀬戸山口</t>
    <rPh sb="0" eb="2">
      <t>セト</t>
    </rPh>
    <rPh sb="2" eb="4">
      <t>ヤマグチ</t>
    </rPh>
    <phoneticPr fontId="19"/>
  </si>
  <si>
    <t>尾張旭</t>
    <rPh sb="0" eb="2">
      <t>オワリ</t>
    </rPh>
    <rPh sb="2" eb="3">
      <t>アサヒ</t>
    </rPh>
    <phoneticPr fontId="19"/>
  </si>
  <si>
    <t>三郷</t>
    <phoneticPr fontId="19"/>
  </si>
  <si>
    <t xml:space="preserve"> 尾張旭市全域の場合</t>
    <rPh sb="1" eb="5">
      <t>オワリアサヒシ</t>
    </rPh>
    <rPh sb="5" eb="7">
      <t>ゼンイキ</t>
    </rPh>
    <rPh sb="8" eb="10">
      <t>バアイ</t>
    </rPh>
    <phoneticPr fontId="7"/>
  </si>
  <si>
    <t>平池</t>
    <rPh sb="0" eb="2">
      <t>ヒライケ</t>
    </rPh>
    <phoneticPr fontId="19"/>
  </si>
  <si>
    <t>旭新居</t>
    <rPh sb="0" eb="1">
      <t>アサヒ</t>
    </rPh>
    <rPh sb="1" eb="3">
      <t>アライ</t>
    </rPh>
    <phoneticPr fontId="19"/>
  </si>
  <si>
    <t>瑞鳳</t>
    <rPh sb="0" eb="1">
      <t>ズイ</t>
    </rPh>
    <rPh sb="1" eb="2">
      <t>ホウ</t>
    </rPh>
    <phoneticPr fontId="19"/>
  </si>
  <si>
    <t>*2</t>
    <phoneticPr fontId="19"/>
  </si>
  <si>
    <t>日 進 市</t>
    <phoneticPr fontId="19"/>
  </si>
  <si>
    <t xml:space="preserve"> 日進市全域の場合</t>
    <rPh sb="1" eb="3">
      <t>ニッシン</t>
    </rPh>
    <rPh sb="3" eb="4">
      <t>オワリアサヒシ</t>
    </rPh>
    <rPh sb="4" eb="6">
      <t>ゼンイキ</t>
    </rPh>
    <rPh sb="7" eb="9">
      <t>バアイ</t>
    </rPh>
    <phoneticPr fontId="7"/>
  </si>
  <si>
    <t>赤池</t>
    <rPh sb="0" eb="2">
      <t>アカイケ</t>
    </rPh>
    <phoneticPr fontId="19"/>
  </si>
  <si>
    <t>日進米野木</t>
    <rPh sb="0" eb="2">
      <t>ニッシン</t>
    </rPh>
    <rPh sb="2" eb="3">
      <t>コメ</t>
    </rPh>
    <rPh sb="3" eb="4">
      <t>ノ</t>
    </rPh>
    <rPh sb="4" eb="5">
      <t>キ</t>
    </rPh>
    <phoneticPr fontId="19"/>
  </si>
  <si>
    <t>C</t>
    <phoneticPr fontId="19"/>
  </si>
  <si>
    <t>C</t>
    <phoneticPr fontId="19"/>
  </si>
  <si>
    <t>日進折戸</t>
    <rPh sb="0" eb="2">
      <t>ニッシン</t>
    </rPh>
    <rPh sb="2" eb="4">
      <t>オリト</t>
    </rPh>
    <phoneticPr fontId="19"/>
  </si>
  <si>
    <t>西尾東部</t>
    <rPh sb="0" eb="2">
      <t>ニシオ</t>
    </rPh>
    <rPh sb="2" eb="4">
      <t>トウブ</t>
    </rPh>
    <phoneticPr fontId="19"/>
  </si>
  <si>
    <t>日進浅田</t>
    <rPh sb="0" eb="2">
      <t>ニッシン</t>
    </rPh>
    <rPh sb="2" eb="4">
      <t>アサダ</t>
    </rPh>
    <phoneticPr fontId="19"/>
  </si>
  <si>
    <t>C</t>
    <phoneticPr fontId="19"/>
  </si>
  <si>
    <t>長 久 手 市</t>
    <rPh sb="0" eb="1">
      <t>ナガ</t>
    </rPh>
    <rPh sb="2" eb="3">
      <t>ヒサ</t>
    </rPh>
    <rPh sb="4" eb="5">
      <t>テ</t>
    </rPh>
    <rPh sb="6" eb="7">
      <t>シ</t>
    </rPh>
    <phoneticPr fontId="19"/>
  </si>
  <si>
    <t>稲沢下津</t>
    <rPh sb="0" eb="2">
      <t>イナザワ</t>
    </rPh>
    <rPh sb="2" eb="3">
      <t>シタ</t>
    </rPh>
    <rPh sb="3" eb="4">
      <t>ツ</t>
    </rPh>
    <phoneticPr fontId="21"/>
  </si>
  <si>
    <t>東郷町</t>
    <rPh sb="0" eb="3">
      <t>トウゴウチョウ</t>
    </rPh>
    <phoneticPr fontId="19"/>
  </si>
  <si>
    <t>和合</t>
    <rPh sb="0" eb="2">
      <t>ワゴウ</t>
    </rPh>
    <phoneticPr fontId="19"/>
  </si>
  <si>
    <t>東郷白鳥</t>
    <rPh sb="0" eb="2">
      <t>トウゴウ</t>
    </rPh>
    <rPh sb="2" eb="4">
      <t>シロトリ</t>
    </rPh>
    <phoneticPr fontId="19"/>
  </si>
  <si>
    <t>東郷白鳥</t>
    <rPh sb="0" eb="2">
      <t>トウゴウ</t>
    </rPh>
    <rPh sb="2" eb="4">
      <t>シラトリ</t>
    </rPh>
    <phoneticPr fontId="19"/>
  </si>
  <si>
    <t>諸輪</t>
    <rPh sb="0" eb="1">
      <t>ショ</t>
    </rPh>
    <rPh sb="1" eb="2">
      <t>ワ</t>
    </rPh>
    <phoneticPr fontId="19"/>
  </si>
  <si>
    <t>祖父江</t>
    <rPh sb="0" eb="3">
      <t>ソブエ</t>
    </rPh>
    <phoneticPr fontId="21"/>
  </si>
  <si>
    <t>祖父江南部</t>
    <rPh sb="0" eb="3">
      <t>ソブエ</t>
    </rPh>
    <rPh sb="3" eb="5">
      <t>ナンブ</t>
    </rPh>
    <phoneticPr fontId="21"/>
  </si>
  <si>
    <t>浄水四郷</t>
    <rPh sb="0" eb="2">
      <t>ジョウスイ</t>
    </rPh>
    <rPh sb="2" eb="3">
      <t>４</t>
    </rPh>
    <rPh sb="3" eb="4">
      <t>ゴウ</t>
    </rPh>
    <phoneticPr fontId="19"/>
  </si>
  <si>
    <t>豊明団地</t>
    <rPh sb="0" eb="2">
      <t>トヨアケ</t>
    </rPh>
    <rPh sb="2" eb="4">
      <t>ダンチ</t>
    </rPh>
    <phoneticPr fontId="19"/>
  </si>
  <si>
    <t>豊明東部</t>
    <rPh sb="0" eb="2">
      <t>トヨアケ</t>
    </rPh>
    <rPh sb="2" eb="3">
      <t>トウ</t>
    </rPh>
    <rPh sb="3" eb="4">
      <t>ブ</t>
    </rPh>
    <phoneticPr fontId="19"/>
  </si>
  <si>
    <t>前後</t>
    <rPh sb="0" eb="2">
      <t>ゼンゴ</t>
    </rPh>
    <phoneticPr fontId="19"/>
  </si>
  <si>
    <t>豊明桜ヶ丘</t>
    <rPh sb="0" eb="2">
      <t>トヨアケ</t>
    </rPh>
    <rPh sb="2" eb="3">
      <t>サクラ</t>
    </rPh>
    <rPh sb="4" eb="5">
      <t>オカ</t>
    </rPh>
    <phoneticPr fontId="19"/>
  </si>
  <si>
    <t>C</t>
    <phoneticPr fontId="19"/>
  </si>
  <si>
    <t>共和</t>
    <phoneticPr fontId="19"/>
  </si>
  <si>
    <t>共和西</t>
    <rPh sb="2" eb="3">
      <t>セイ</t>
    </rPh>
    <phoneticPr fontId="19"/>
  </si>
  <si>
    <t>C</t>
    <phoneticPr fontId="19"/>
  </si>
  <si>
    <t>大府</t>
    <rPh sb="0" eb="2">
      <t>オオブ</t>
    </rPh>
    <phoneticPr fontId="19"/>
  </si>
  <si>
    <t>大府吉田</t>
    <rPh sb="0" eb="2">
      <t>オオブ</t>
    </rPh>
    <rPh sb="2" eb="4">
      <t>ヨシダ</t>
    </rPh>
    <phoneticPr fontId="19"/>
  </si>
  <si>
    <t>大府駅西</t>
    <rPh sb="0" eb="2">
      <t>オオブ</t>
    </rPh>
    <rPh sb="2" eb="3">
      <t>エキ</t>
    </rPh>
    <rPh sb="3" eb="4">
      <t>セイ</t>
    </rPh>
    <phoneticPr fontId="19"/>
  </si>
  <si>
    <t>大府森岡</t>
    <rPh sb="0" eb="2">
      <t>オオブ</t>
    </rPh>
    <rPh sb="2" eb="4">
      <t>モリオカ</t>
    </rPh>
    <phoneticPr fontId="19"/>
  </si>
  <si>
    <t>荒尾</t>
    <rPh sb="0" eb="1">
      <t>アラ</t>
    </rPh>
    <rPh sb="1" eb="2">
      <t>オ</t>
    </rPh>
    <phoneticPr fontId="19"/>
  </si>
  <si>
    <t>東海北部</t>
    <rPh sb="2" eb="4">
      <t>ホクブ</t>
    </rPh>
    <phoneticPr fontId="19"/>
  </si>
  <si>
    <t>名和上野</t>
    <rPh sb="0" eb="2">
      <t>ナワ</t>
    </rPh>
    <rPh sb="2" eb="3">
      <t>ウエ</t>
    </rPh>
    <rPh sb="3" eb="4">
      <t>ノ</t>
    </rPh>
    <phoneticPr fontId="19"/>
  </si>
  <si>
    <t>上社（旧藤森）</t>
  </si>
  <si>
    <t>上社南（旧上社）</t>
    <rPh sb="2" eb="3">
      <t>ミナミ</t>
    </rPh>
    <rPh sb="5" eb="7">
      <t>カミヤシロ</t>
    </rPh>
    <phoneticPr fontId="5"/>
  </si>
  <si>
    <t>巽ヶ丘</t>
    <rPh sb="0" eb="1">
      <t>タツミ</t>
    </rPh>
    <rPh sb="2" eb="3">
      <t>オカ</t>
    </rPh>
    <phoneticPr fontId="19"/>
  </si>
  <si>
    <t>知多岡田</t>
    <rPh sb="0" eb="2">
      <t>チタ</t>
    </rPh>
    <rPh sb="2" eb="4">
      <t>オカダ</t>
    </rPh>
    <phoneticPr fontId="19"/>
  </si>
  <si>
    <t>新舞子</t>
    <rPh sb="0" eb="1">
      <t>シン</t>
    </rPh>
    <rPh sb="1" eb="3">
      <t>マイコ</t>
    </rPh>
    <phoneticPr fontId="19"/>
  </si>
  <si>
    <t>知多粕谷</t>
    <rPh sb="0" eb="2">
      <t>チタ</t>
    </rPh>
    <rPh sb="2" eb="4">
      <t>カスヤ</t>
    </rPh>
    <phoneticPr fontId="19"/>
  </si>
  <si>
    <t>亀崎</t>
    <rPh sb="0" eb="2">
      <t>カメザキ</t>
    </rPh>
    <phoneticPr fontId="19"/>
  </si>
  <si>
    <t>乙川</t>
    <rPh sb="0" eb="2">
      <t>オツカワ</t>
    </rPh>
    <phoneticPr fontId="19"/>
  </si>
  <si>
    <t>半田北部</t>
    <rPh sb="2" eb="4">
      <t>ホクブ</t>
    </rPh>
    <phoneticPr fontId="19"/>
  </si>
  <si>
    <t>半田北部</t>
    <rPh sb="0" eb="2">
      <t>ハンダ</t>
    </rPh>
    <rPh sb="2" eb="4">
      <t>ホクブ</t>
    </rPh>
    <phoneticPr fontId="19"/>
  </si>
  <si>
    <t>半田衣浦</t>
    <rPh sb="0" eb="2">
      <t>ハンダ</t>
    </rPh>
    <rPh sb="2" eb="3">
      <t>キヌ</t>
    </rPh>
    <rPh sb="3" eb="4">
      <t>ウラ</t>
    </rPh>
    <phoneticPr fontId="19"/>
  </si>
  <si>
    <t>半田青山</t>
    <rPh sb="0" eb="2">
      <t>ハンダ</t>
    </rPh>
    <rPh sb="2" eb="4">
      <t>アオヤマ</t>
    </rPh>
    <phoneticPr fontId="19"/>
  </si>
  <si>
    <t>CY</t>
    <phoneticPr fontId="7"/>
  </si>
  <si>
    <t>常滑</t>
    <rPh sb="0" eb="2">
      <t>トコナメ</t>
    </rPh>
    <phoneticPr fontId="19"/>
  </si>
  <si>
    <t>常滑南部</t>
    <rPh sb="2" eb="4">
      <t>ナンブ</t>
    </rPh>
    <phoneticPr fontId="19"/>
  </si>
  <si>
    <t>常滑南部</t>
    <rPh sb="0" eb="2">
      <t>トコナメ</t>
    </rPh>
    <rPh sb="2" eb="4">
      <t>ナンブ</t>
    </rPh>
    <phoneticPr fontId="19"/>
  </si>
  <si>
    <t>東浦町</t>
    <rPh sb="0" eb="3">
      <t>ヒガシウラチョウ</t>
    </rPh>
    <phoneticPr fontId="19"/>
  </si>
  <si>
    <t>緒川</t>
    <phoneticPr fontId="19"/>
  </si>
  <si>
    <t>石浜</t>
    <rPh sb="0" eb="2">
      <t>イシハマ</t>
    </rPh>
    <phoneticPr fontId="19"/>
  </si>
  <si>
    <t>藤江</t>
    <rPh sb="0" eb="2">
      <t>フジエ</t>
    </rPh>
    <phoneticPr fontId="19"/>
  </si>
  <si>
    <t>阿久比町</t>
    <rPh sb="0" eb="4">
      <t>アグイチョウ</t>
    </rPh>
    <phoneticPr fontId="19"/>
  </si>
  <si>
    <t xml:space="preserve"> 阿久比町全域の場合</t>
    <rPh sb="1" eb="2">
      <t>ア</t>
    </rPh>
    <rPh sb="2" eb="3">
      <t>ヒサ</t>
    </rPh>
    <rPh sb="3" eb="4">
      <t>ヒ</t>
    </rPh>
    <rPh sb="4" eb="5">
      <t>マチ</t>
    </rPh>
    <rPh sb="5" eb="7">
      <t>ゼンイキ</t>
    </rPh>
    <rPh sb="8" eb="10">
      <t>バアイ</t>
    </rPh>
    <phoneticPr fontId="7"/>
  </si>
  <si>
    <t>坂部</t>
    <phoneticPr fontId="19"/>
  </si>
  <si>
    <t>C</t>
    <phoneticPr fontId="19"/>
  </si>
  <si>
    <t>武豊町</t>
    <rPh sb="0" eb="3">
      <t>タケトヨチョウ</t>
    </rPh>
    <phoneticPr fontId="19"/>
  </si>
  <si>
    <t>富貴</t>
    <phoneticPr fontId="19"/>
  </si>
  <si>
    <t>C</t>
    <phoneticPr fontId="7"/>
  </si>
  <si>
    <t>金城</t>
    <rPh sb="0" eb="2">
      <t>キンジョウ</t>
    </rPh>
    <phoneticPr fontId="5"/>
  </si>
  <si>
    <t>杉村</t>
    <rPh sb="0" eb="2">
      <t>スギムラ</t>
    </rPh>
    <phoneticPr fontId="5"/>
  </si>
  <si>
    <t>城見通</t>
    <rPh sb="0" eb="2">
      <t>シロミ</t>
    </rPh>
    <rPh sb="2" eb="3">
      <t>ツウ</t>
    </rPh>
    <phoneticPr fontId="5"/>
  </si>
  <si>
    <t>美浜町</t>
    <rPh sb="0" eb="3">
      <t>ミハマチョウ</t>
    </rPh>
    <phoneticPr fontId="19"/>
  </si>
  <si>
    <t>野間</t>
    <phoneticPr fontId="19"/>
  </si>
  <si>
    <t>野間</t>
    <rPh sb="0" eb="2">
      <t>ノマ</t>
    </rPh>
    <phoneticPr fontId="19"/>
  </si>
  <si>
    <t>CM</t>
    <phoneticPr fontId="19"/>
  </si>
  <si>
    <t>南知多町</t>
    <rPh sb="0" eb="4">
      <t>ミナミチタチョウ</t>
    </rPh>
    <phoneticPr fontId="19"/>
  </si>
  <si>
    <t>内海</t>
    <rPh sb="0" eb="2">
      <t>ウツミ</t>
    </rPh>
    <phoneticPr fontId="19"/>
  </si>
  <si>
    <t>豊浜</t>
    <rPh sb="0" eb="2">
      <t>トヨハマ</t>
    </rPh>
    <phoneticPr fontId="19"/>
  </si>
  <si>
    <t>豊浜</t>
    <rPh sb="0" eb="1">
      <t>トヨ</t>
    </rPh>
    <rPh sb="1" eb="2">
      <t>ハマ</t>
    </rPh>
    <phoneticPr fontId="19"/>
  </si>
  <si>
    <t>師崎</t>
    <rPh sb="0" eb="1">
      <t>シ</t>
    </rPh>
    <rPh sb="1" eb="2">
      <t>サキ</t>
    </rPh>
    <phoneticPr fontId="19"/>
  </si>
  <si>
    <t>CM</t>
    <phoneticPr fontId="19"/>
  </si>
  <si>
    <t>CA</t>
    <phoneticPr fontId="19"/>
  </si>
  <si>
    <t>篠島・日間賀島含む</t>
    <rPh sb="0" eb="2">
      <t>シノジマ</t>
    </rPh>
    <rPh sb="3" eb="4">
      <t>ヒ</t>
    </rPh>
    <rPh sb="4" eb="5">
      <t>マ</t>
    </rPh>
    <rPh sb="5" eb="6">
      <t>ガ</t>
    </rPh>
    <rPh sb="6" eb="7">
      <t>シマ</t>
    </rPh>
    <rPh sb="7" eb="8">
      <t>フク</t>
    </rPh>
    <phoneticPr fontId="19"/>
  </si>
  <si>
    <t>取次店</t>
    <rPh sb="0" eb="3">
      <t>トリツギテン</t>
    </rPh>
    <phoneticPr fontId="7"/>
  </si>
  <si>
    <t>刈谷南部</t>
  </si>
  <si>
    <t>刈谷</t>
  </si>
  <si>
    <t>刈谷北部</t>
  </si>
  <si>
    <t>愛教大前</t>
  </si>
  <si>
    <t xml:space="preserve"> 刈谷市全域の場合</t>
    <rPh sb="1" eb="3">
      <t>カリヤ</t>
    </rPh>
    <rPh sb="3" eb="4">
      <t>イチノミヤシ</t>
    </rPh>
    <rPh sb="4" eb="6">
      <t>ゼンイキ</t>
    </rPh>
    <rPh sb="7" eb="9">
      <t>バアイ</t>
    </rPh>
    <phoneticPr fontId="7"/>
  </si>
  <si>
    <t>刈谷恩田</t>
  </si>
  <si>
    <t>小垣江</t>
  </si>
  <si>
    <t>東刈谷</t>
  </si>
  <si>
    <t>富士松</t>
  </si>
  <si>
    <t>刈谷愛教大前</t>
  </si>
  <si>
    <t>知立（前島）</t>
  </si>
  <si>
    <t>知立</t>
  </si>
  <si>
    <t>知立(前島）</t>
  </si>
  <si>
    <t>知立西部</t>
  </si>
  <si>
    <t>知立南部</t>
  </si>
  <si>
    <t>吉浜</t>
  </si>
  <si>
    <t>高浜</t>
  </si>
  <si>
    <t>吉浜南部</t>
  </si>
  <si>
    <t>安城（伊藤）</t>
  </si>
  <si>
    <t>安城</t>
  </si>
  <si>
    <t>安城南部</t>
  </si>
  <si>
    <t>東安城</t>
  </si>
  <si>
    <t>南安城</t>
  </si>
  <si>
    <t>安祥公園前</t>
  </si>
  <si>
    <t>桜井</t>
  </si>
  <si>
    <t>安城西部</t>
  </si>
  <si>
    <t>今村</t>
  </si>
  <si>
    <t>安城今池町</t>
  </si>
  <si>
    <t>石橋団地</t>
  </si>
  <si>
    <t>二本木</t>
  </si>
  <si>
    <t>安城明祥</t>
  </si>
  <si>
    <t>碧南西端</t>
  </si>
  <si>
    <t>碧南中央</t>
  </si>
  <si>
    <t>碧南北部</t>
  </si>
  <si>
    <t>鷲塚</t>
  </si>
  <si>
    <t>棚尾</t>
  </si>
  <si>
    <t>大浜南</t>
  </si>
  <si>
    <t>挙母中央</t>
  </si>
  <si>
    <t>豊田中央</t>
  </si>
  <si>
    <t>永覚</t>
  </si>
  <si>
    <t>豊田</t>
  </si>
  <si>
    <t>豊田東部</t>
  </si>
  <si>
    <t>豊田駅西</t>
  </si>
  <si>
    <t>豊田北</t>
  </si>
  <si>
    <t>豊田挙母</t>
  </si>
  <si>
    <t>豊田元町</t>
  </si>
  <si>
    <t>豊田西</t>
  </si>
  <si>
    <t>上挙母</t>
  </si>
  <si>
    <t>上郷</t>
  </si>
  <si>
    <t>挙母栄町</t>
  </si>
  <si>
    <t>豊田南</t>
  </si>
  <si>
    <t>挙母小清水</t>
  </si>
  <si>
    <t>高岡</t>
  </si>
  <si>
    <t>豊田美山</t>
  </si>
  <si>
    <t>土橋</t>
  </si>
  <si>
    <t>土橋山之手</t>
  </si>
  <si>
    <t>挙母東部</t>
  </si>
  <si>
    <t>豊田前山</t>
  </si>
  <si>
    <t>豊田梅坪</t>
  </si>
  <si>
    <t>豊田（柘植）</t>
  </si>
  <si>
    <t>豊田大林</t>
  </si>
  <si>
    <t>上郷北部</t>
  </si>
  <si>
    <t>上郷畝部</t>
  </si>
  <si>
    <t>三河高岡</t>
  </si>
  <si>
    <t>若林西</t>
  </si>
  <si>
    <t>竹村</t>
  </si>
  <si>
    <t>若林</t>
  </si>
  <si>
    <t>平戸橋</t>
  </si>
  <si>
    <t>豊田乙部ヶ丘</t>
  </si>
  <si>
    <t>保見</t>
  </si>
  <si>
    <t>西中金</t>
  </si>
  <si>
    <t>藤岡</t>
  </si>
  <si>
    <t>藤岡北</t>
  </si>
  <si>
    <t>小原</t>
  </si>
  <si>
    <t>九久平</t>
  </si>
  <si>
    <t>足助</t>
  </si>
  <si>
    <t>稲武</t>
  </si>
  <si>
    <t>三好</t>
  </si>
  <si>
    <t>三好ヶ丘</t>
  </si>
  <si>
    <t>三好莇生</t>
  </si>
  <si>
    <t>幸田</t>
  </si>
  <si>
    <t>幸田町全域の場合</t>
    <rPh sb="0" eb="2">
      <t>コウダ</t>
    </rPh>
    <rPh sb="2" eb="3">
      <t>マチ</t>
    </rPh>
    <rPh sb="3" eb="5">
      <t>ゼンイキ</t>
    </rPh>
    <rPh sb="6" eb="8">
      <t>バアイ</t>
    </rPh>
    <phoneticPr fontId="7"/>
  </si>
  <si>
    <t xml:space="preserve"> 蟹江町全域の場合</t>
    <rPh sb="1" eb="3">
      <t>カニエ</t>
    </rPh>
    <rPh sb="3" eb="4">
      <t>マチ</t>
    </rPh>
    <rPh sb="4" eb="6">
      <t>ゼンイキ</t>
    </rPh>
    <rPh sb="7" eb="9">
      <t>バアイ</t>
    </rPh>
    <phoneticPr fontId="7"/>
  </si>
  <si>
    <r>
      <t xml:space="preserve">北名古屋市北名古屋 </t>
    </r>
    <r>
      <rPr>
        <sz val="9"/>
        <rFont val="Arial Narrow"/>
        <family val="2"/>
      </rPr>
      <t>200</t>
    </r>
    <r>
      <rPr>
        <sz val="8"/>
        <rFont val="HG丸ｺﾞｼｯｸM-PRO"/>
        <family val="3"/>
        <charset val="128"/>
      </rPr>
      <t>枚</t>
    </r>
    <rPh sb="0" eb="1">
      <t>キタ</t>
    </rPh>
    <rPh sb="1" eb="5">
      <t>ナゴヤシ</t>
    </rPh>
    <rPh sb="5" eb="6">
      <t>キタ</t>
    </rPh>
    <rPh sb="6" eb="9">
      <t>ナゴヤ</t>
    </rPh>
    <phoneticPr fontId="7"/>
  </si>
  <si>
    <r>
      <t>小牧市 小牧村中</t>
    </r>
    <r>
      <rPr>
        <sz val="9"/>
        <rFont val="HG丸ｺﾞｼｯｸM-PRO"/>
        <family val="3"/>
        <charset val="128"/>
      </rPr>
      <t xml:space="preserve"> </t>
    </r>
    <r>
      <rPr>
        <sz val="9"/>
        <rFont val="Arial Narrow"/>
        <family val="2"/>
      </rPr>
      <t>100</t>
    </r>
    <r>
      <rPr>
        <sz val="8"/>
        <rFont val="HG丸ｺﾞｼｯｸM-PRO"/>
        <family val="3"/>
        <charset val="128"/>
      </rPr>
      <t>枚</t>
    </r>
    <rPh sb="0" eb="3">
      <t>コマキシ</t>
    </rPh>
    <rPh sb="4" eb="6">
      <t>コマキ</t>
    </rPh>
    <rPh sb="6" eb="8">
      <t>ムラナカ</t>
    </rPh>
    <rPh sb="12" eb="13">
      <t>マイ</t>
    </rPh>
    <phoneticPr fontId="7"/>
  </si>
  <si>
    <t>岡崎（石垣）</t>
  </si>
  <si>
    <t>羽根</t>
  </si>
  <si>
    <t>岡崎西部</t>
  </si>
  <si>
    <t>岡崎南部</t>
  </si>
  <si>
    <t>岡崎北部</t>
  </si>
  <si>
    <t>岡崎竜美ヶ丘</t>
  </si>
  <si>
    <t>矢作</t>
  </si>
  <si>
    <t>岡崎東部</t>
  </si>
  <si>
    <t>岡崎戸崎</t>
  </si>
  <si>
    <t>岡崎上和田</t>
  </si>
  <si>
    <t>六ッ美</t>
  </si>
  <si>
    <t>岡崎針崎</t>
  </si>
  <si>
    <t>岡崎上地台</t>
  </si>
  <si>
    <t>岡崎大門</t>
  </si>
  <si>
    <t>岡崎常磐</t>
  </si>
  <si>
    <t>岡崎真伝</t>
  </si>
  <si>
    <t>土呂</t>
  </si>
  <si>
    <t>岡崎青野</t>
  </si>
  <si>
    <t>岩津</t>
  </si>
  <si>
    <t>美合南部</t>
  </si>
  <si>
    <t>美合北部</t>
  </si>
  <si>
    <t>本宿</t>
  </si>
  <si>
    <t>河合</t>
  </si>
  <si>
    <t>豊富</t>
  </si>
  <si>
    <t>宮崎</t>
  </si>
  <si>
    <t>西尾</t>
  </si>
  <si>
    <t>平坂</t>
  </si>
  <si>
    <t>西尾西部</t>
  </si>
  <si>
    <t>三江島</t>
  </si>
  <si>
    <t>米津</t>
  </si>
  <si>
    <t>三河一色</t>
  </si>
  <si>
    <t>西尾市全域の場合</t>
    <rPh sb="0" eb="3">
      <t>ニシオシ</t>
    </rPh>
    <rPh sb="3" eb="5">
      <t>ゼンイキ</t>
    </rPh>
    <rPh sb="6" eb="8">
      <t>バアイ</t>
    </rPh>
    <phoneticPr fontId="7"/>
  </si>
  <si>
    <t>吉良吉田</t>
  </si>
  <si>
    <t>吉良白浜</t>
  </si>
  <si>
    <t>上横須賀</t>
  </si>
  <si>
    <t>西幡豆</t>
  </si>
  <si>
    <t>幡豆</t>
  </si>
  <si>
    <t>蒲郡</t>
  </si>
  <si>
    <t>蒲郡東部</t>
  </si>
  <si>
    <t>蒲郡中央</t>
  </si>
  <si>
    <t>蒲郡西部</t>
  </si>
  <si>
    <t>豊橋中央（佐久間）</t>
  </si>
  <si>
    <t>豊橋中央</t>
  </si>
  <si>
    <t>豊橋</t>
  </si>
  <si>
    <t>豊橋東部</t>
  </si>
  <si>
    <t>豊岡</t>
  </si>
  <si>
    <t>豊橋南部</t>
  </si>
  <si>
    <t>豊橋西部</t>
  </si>
  <si>
    <t>豊橋南</t>
  </si>
  <si>
    <t>豊橋上地</t>
  </si>
  <si>
    <t>高師台</t>
  </si>
  <si>
    <t>豊橋飯村</t>
  </si>
  <si>
    <t>二川</t>
  </si>
  <si>
    <t>豊橋花田</t>
  </si>
  <si>
    <t>豊橋東</t>
  </si>
  <si>
    <t>豊橋北部</t>
  </si>
  <si>
    <t>豊橋玉川</t>
  </si>
  <si>
    <t>豊橋牛川</t>
  </si>
  <si>
    <t>豊橋吉田方</t>
  </si>
  <si>
    <t>豊橋北山</t>
  </si>
  <si>
    <t>豊橋向山</t>
  </si>
  <si>
    <t>豊橋栄</t>
  </si>
  <si>
    <t>豊橋上野</t>
  </si>
  <si>
    <t>豊橋東岩田</t>
  </si>
  <si>
    <t>豊橋西口</t>
  </si>
  <si>
    <t>豊橋大村</t>
  </si>
  <si>
    <t>豊橋磯辺</t>
  </si>
  <si>
    <t>豊橋南栄</t>
  </si>
  <si>
    <t>老津</t>
  </si>
  <si>
    <t>豊橋佐藤町</t>
  </si>
  <si>
    <t>豊橋曙</t>
  </si>
  <si>
    <t>豊橋野依</t>
  </si>
  <si>
    <t>豊川（西本）</t>
  </si>
  <si>
    <t>豊川南</t>
  </si>
  <si>
    <t>豊川西本</t>
  </si>
  <si>
    <t>豊川東部</t>
  </si>
  <si>
    <t>豊川中条</t>
  </si>
  <si>
    <t>豊川西</t>
  </si>
  <si>
    <t>豊川中央</t>
  </si>
  <si>
    <t>豊川諏訪</t>
  </si>
  <si>
    <t>豊川東</t>
  </si>
  <si>
    <t>豊川西部</t>
  </si>
  <si>
    <t>牛久保（中村）</t>
  </si>
  <si>
    <t>三河国府</t>
  </si>
  <si>
    <t>牛久保（大万）</t>
  </si>
  <si>
    <t>御油</t>
  </si>
  <si>
    <t>牛久保（中部大万）</t>
  </si>
  <si>
    <t>豊川蔵子</t>
  </si>
  <si>
    <t>豊川国府</t>
  </si>
  <si>
    <r>
      <t>中区 新栄</t>
    </r>
    <r>
      <rPr>
        <sz val="9"/>
        <rFont val="Arial Narrow"/>
        <family val="2"/>
      </rPr>
      <t xml:space="preserve"> 50</t>
    </r>
    <r>
      <rPr>
        <sz val="8"/>
        <rFont val="HG丸ｺﾞｼｯｸM-PRO"/>
        <family val="3"/>
        <charset val="128"/>
      </rPr>
      <t>枚をプラス</t>
    </r>
    <rPh sb="0" eb="1">
      <t>ナカ</t>
    </rPh>
    <rPh sb="1" eb="2">
      <t>ヒガシク</t>
    </rPh>
    <rPh sb="3" eb="4">
      <t>シン</t>
    </rPh>
    <rPh sb="4" eb="5">
      <t>サカエ</t>
    </rPh>
    <rPh sb="8" eb="9">
      <t>マイ</t>
    </rPh>
    <phoneticPr fontId="5"/>
  </si>
  <si>
    <t>豊川八南</t>
  </si>
  <si>
    <t>三河一宮</t>
  </si>
  <si>
    <t>御津（鈴木）</t>
  </si>
  <si>
    <t>御津（小林）</t>
  </si>
  <si>
    <t>小坂井</t>
  </si>
  <si>
    <t>田原</t>
  </si>
  <si>
    <t>赤羽根</t>
  </si>
  <si>
    <t>福江</t>
  </si>
  <si>
    <t>新城　西</t>
  </si>
  <si>
    <t>新城　東</t>
  </si>
  <si>
    <t>三河大海</t>
  </si>
  <si>
    <t>作手</t>
  </si>
  <si>
    <t>長篠</t>
  </si>
  <si>
    <t>三河大野</t>
  </si>
  <si>
    <t>海老</t>
  </si>
  <si>
    <t>三河本郷</t>
  </si>
  <si>
    <t>大嵐富山</t>
  </si>
  <si>
    <t>豊根</t>
  </si>
  <si>
    <t xml:space="preserve">  三河地区合計</t>
    <rPh sb="2" eb="4">
      <t>ミカワ</t>
    </rPh>
    <rPh sb="4" eb="6">
      <t>チク</t>
    </rPh>
    <rPh sb="6" eb="8">
      <t>ゴウケイ</t>
    </rPh>
    <phoneticPr fontId="7"/>
  </si>
  <si>
    <t>P</t>
    <phoneticPr fontId="21"/>
  </si>
  <si>
    <t>地      区</t>
    <rPh sb="0" eb="8">
      <t>チク</t>
    </rPh>
    <phoneticPr fontId="21"/>
  </si>
  <si>
    <t>合      計</t>
    <phoneticPr fontId="21"/>
  </si>
  <si>
    <t>刈谷市</t>
    <rPh sb="0" eb="3">
      <t>カリヤシ</t>
    </rPh>
    <phoneticPr fontId="21"/>
  </si>
  <si>
    <t>知立市</t>
    <rPh sb="0" eb="3">
      <t>チリュウシ</t>
    </rPh>
    <phoneticPr fontId="21"/>
  </si>
  <si>
    <t>高浜市</t>
    <rPh sb="0" eb="3">
      <t>タカハマシ</t>
    </rPh>
    <phoneticPr fontId="21"/>
  </si>
  <si>
    <t>安城市</t>
    <rPh sb="0" eb="3">
      <t>アンジョウシ</t>
    </rPh>
    <phoneticPr fontId="21"/>
  </si>
  <si>
    <t>碧南市</t>
    <rPh sb="0" eb="3">
      <t>ヘキナンシ</t>
    </rPh>
    <phoneticPr fontId="21"/>
  </si>
  <si>
    <t>豊田市1</t>
    <rPh sb="0" eb="3">
      <t>トヨタシ</t>
    </rPh>
    <phoneticPr fontId="21"/>
  </si>
  <si>
    <t>豊田市2</t>
    <phoneticPr fontId="21"/>
  </si>
  <si>
    <t>みよし市</t>
    <rPh sb="3" eb="4">
      <t>シ</t>
    </rPh>
    <phoneticPr fontId="21"/>
  </si>
  <si>
    <t>岡崎市</t>
    <rPh sb="0" eb="3">
      <t>オカザキシ</t>
    </rPh>
    <phoneticPr fontId="21"/>
  </si>
  <si>
    <t>西尾市</t>
    <rPh sb="0" eb="3">
      <t>ニシオシ</t>
    </rPh>
    <phoneticPr fontId="21"/>
  </si>
  <si>
    <t>蒲郡市</t>
    <rPh sb="0" eb="3">
      <t>ガマゴオリシ</t>
    </rPh>
    <phoneticPr fontId="21"/>
  </si>
  <si>
    <t>豊川市</t>
    <rPh sb="0" eb="3">
      <t>トヨカワシ</t>
    </rPh>
    <phoneticPr fontId="21"/>
  </si>
  <si>
    <t>新城市</t>
    <rPh sb="0" eb="3">
      <t>シンシロシ</t>
    </rPh>
    <phoneticPr fontId="21"/>
  </si>
  <si>
    <t>豊橋市</t>
    <rPh sb="0" eb="3">
      <t>トヨハシシ</t>
    </rPh>
    <phoneticPr fontId="21"/>
  </si>
  <si>
    <t>起西部</t>
    <phoneticPr fontId="7"/>
  </si>
  <si>
    <t>扶桑東</t>
    <phoneticPr fontId="19"/>
  </si>
  <si>
    <t>田原市</t>
    <rPh sb="0" eb="2">
      <t>タハラ</t>
    </rPh>
    <rPh sb="2" eb="3">
      <t>シ</t>
    </rPh>
    <phoneticPr fontId="21"/>
  </si>
  <si>
    <t>市  部  計</t>
    <phoneticPr fontId="7"/>
  </si>
  <si>
    <t>額田郡</t>
    <rPh sb="0" eb="3">
      <t>ヌカタグン</t>
    </rPh>
    <phoneticPr fontId="21"/>
  </si>
  <si>
    <t>北設楽郡</t>
    <rPh sb="0" eb="4">
      <t>キタシタラグン</t>
    </rPh>
    <phoneticPr fontId="21"/>
  </si>
  <si>
    <t>合        計</t>
    <phoneticPr fontId="21"/>
  </si>
  <si>
    <t>三河表紙へ戻る</t>
    <rPh sb="0" eb="2">
      <t>ミカワ</t>
    </rPh>
    <rPh sb="2" eb="4">
      <t>ヒョウシ</t>
    </rPh>
    <rPh sb="5" eb="6">
      <t>モド</t>
    </rPh>
    <phoneticPr fontId="19"/>
  </si>
  <si>
    <t>三河地区</t>
    <rPh sb="0" eb="2">
      <t>ミカワ</t>
    </rPh>
    <rPh sb="2" eb="4">
      <t>チク</t>
    </rPh>
    <phoneticPr fontId="6"/>
  </si>
  <si>
    <t>刈 谷 市</t>
    <phoneticPr fontId="19"/>
  </si>
  <si>
    <t>刈谷</t>
    <phoneticPr fontId="19"/>
  </si>
  <si>
    <t>東刈谷</t>
    <phoneticPr fontId="19"/>
  </si>
  <si>
    <t>NM</t>
    <phoneticPr fontId="19"/>
  </si>
  <si>
    <t>C</t>
    <phoneticPr fontId="19"/>
  </si>
  <si>
    <t>東刈谷</t>
    <rPh sb="0" eb="1">
      <t>ヒガシ</t>
    </rPh>
    <rPh sb="1" eb="3">
      <t>カリヤ</t>
    </rPh>
    <phoneticPr fontId="19"/>
  </si>
  <si>
    <t>知 立 市</t>
    <phoneticPr fontId="19"/>
  </si>
  <si>
    <t>NM</t>
    <phoneticPr fontId="19"/>
  </si>
  <si>
    <t>C</t>
    <phoneticPr fontId="19"/>
  </si>
  <si>
    <t>知立東部</t>
    <rPh sb="0" eb="2">
      <t>チリュウ</t>
    </rPh>
    <rPh sb="2" eb="4">
      <t>トウブ</t>
    </rPh>
    <phoneticPr fontId="19"/>
  </si>
  <si>
    <t>知立東部</t>
    <rPh sb="2" eb="4">
      <t>トウブ</t>
    </rPh>
    <phoneticPr fontId="19"/>
  </si>
  <si>
    <t>知立南陽</t>
    <rPh sb="0" eb="2">
      <t>チリュウ</t>
    </rPh>
    <rPh sb="2" eb="4">
      <t>ナンヨウ</t>
    </rPh>
    <phoneticPr fontId="19"/>
  </si>
  <si>
    <t>C</t>
    <phoneticPr fontId="19"/>
  </si>
  <si>
    <t>知立谷田</t>
    <rPh sb="0" eb="2">
      <t>チリュウ</t>
    </rPh>
    <phoneticPr fontId="19"/>
  </si>
  <si>
    <t>知立谷田</t>
    <rPh sb="0" eb="2">
      <t>チリュウ</t>
    </rPh>
    <rPh sb="2" eb="4">
      <t>ヤタ</t>
    </rPh>
    <phoneticPr fontId="19"/>
  </si>
  <si>
    <t>高 浜 市</t>
    <phoneticPr fontId="19"/>
  </si>
  <si>
    <t>高棚</t>
    <rPh sb="1" eb="2">
      <t>タナ</t>
    </rPh>
    <phoneticPr fontId="19"/>
  </si>
  <si>
    <t>安 城 市</t>
    <phoneticPr fontId="19"/>
  </si>
  <si>
    <t>安城（伊藤）</t>
    <rPh sb="0" eb="2">
      <t>アンジョウ</t>
    </rPh>
    <rPh sb="3" eb="5">
      <t>イトウ</t>
    </rPh>
    <phoneticPr fontId="19"/>
  </si>
  <si>
    <t>南安城</t>
    <rPh sb="0" eb="1">
      <t>ミナミ</t>
    </rPh>
    <rPh sb="1" eb="3">
      <t>アンジョウ</t>
    </rPh>
    <phoneticPr fontId="19"/>
  </si>
  <si>
    <t>安祥公園前</t>
    <rPh sb="0" eb="2">
      <t>ヤスショウ</t>
    </rPh>
    <rPh sb="2" eb="4">
      <t>コウエン</t>
    </rPh>
    <rPh sb="4" eb="5">
      <t>マエ</t>
    </rPh>
    <phoneticPr fontId="19"/>
  </si>
  <si>
    <t>東海市</t>
    <phoneticPr fontId="19"/>
  </si>
  <si>
    <t>NM</t>
  </si>
  <si>
    <t>阿由知</t>
    <rPh sb="0" eb="1">
      <t>ア</t>
    </rPh>
    <rPh sb="1" eb="2">
      <t>ユ</t>
    </rPh>
    <rPh sb="2" eb="3">
      <t>チ</t>
    </rPh>
    <phoneticPr fontId="5"/>
  </si>
  <si>
    <t>円上</t>
    <rPh sb="0" eb="1">
      <t>エン</t>
    </rPh>
    <rPh sb="1" eb="2">
      <t>ウエ</t>
    </rPh>
    <phoneticPr fontId="5"/>
  </si>
  <si>
    <t>鶴舞</t>
    <phoneticPr fontId="5"/>
  </si>
  <si>
    <t>御器所</t>
    <phoneticPr fontId="5"/>
  </si>
  <si>
    <t>川名</t>
    <rPh sb="0" eb="2">
      <t>カワナ</t>
    </rPh>
    <phoneticPr fontId="5"/>
  </si>
  <si>
    <t>川原通</t>
    <rPh sb="0" eb="2">
      <t>カワハラ</t>
    </rPh>
    <rPh sb="2" eb="3">
      <t>ツウ</t>
    </rPh>
    <phoneticPr fontId="5"/>
  </si>
  <si>
    <t>飛島</t>
    <rPh sb="1" eb="2">
      <t>シマ</t>
    </rPh>
    <phoneticPr fontId="19"/>
  </si>
  <si>
    <t>飛島村</t>
    <rPh sb="0" eb="2">
      <t>トビシマ</t>
    </rPh>
    <rPh sb="2" eb="3">
      <t>ムラ</t>
    </rPh>
    <phoneticPr fontId="19"/>
  </si>
  <si>
    <t>今池</t>
    <rPh sb="0" eb="2">
      <t>イマイケ</t>
    </rPh>
    <phoneticPr fontId="5"/>
  </si>
  <si>
    <t>古井ノ坂</t>
    <rPh sb="0" eb="2">
      <t>フルイ</t>
    </rPh>
    <rPh sb="3" eb="4">
      <t>サカ</t>
    </rPh>
    <phoneticPr fontId="5"/>
  </si>
  <si>
    <t>内山</t>
    <rPh sb="0" eb="2">
      <t>ウチヤマ</t>
    </rPh>
    <phoneticPr fontId="5"/>
  </si>
  <si>
    <t>丸山</t>
    <rPh sb="0" eb="2">
      <t>マルヤマ</t>
    </rPh>
    <phoneticPr fontId="5"/>
  </si>
  <si>
    <t>覚王山</t>
    <rPh sb="0" eb="3">
      <t>カクオウザン</t>
    </rPh>
    <phoneticPr fontId="5"/>
  </si>
  <si>
    <t>岩倉東部</t>
    <rPh sb="2" eb="4">
      <t>トウブ</t>
    </rPh>
    <phoneticPr fontId="19"/>
  </si>
  <si>
    <t>豊田東</t>
    <rPh sb="0" eb="2">
      <t>トヨタ</t>
    </rPh>
    <rPh sb="2" eb="3">
      <t>ヒガシ</t>
    </rPh>
    <phoneticPr fontId="19"/>
  </si>
  <si>
    <t>寺本</t>
    <rPh sb="0" eb="2">
      <t>テラモト</t>
    </rPh>
    <phoneticPr fontId="19"/>
  </si>
  <si>
    <t>朝倉団地</t>
    <rPh sb="0" eb="2">
      <t>アサクラ</t>
    </rPh>
    <rPh sb="2" eb="4">
      <t>ダンチ</t>
    </rPh>
    <phoneticPr fontId="19"/>
  </si>
  <si>
    <t>高横須賀</t>
    <rPh sb="0" eb="4">
      <t>タカヨコスカ</t>
    </rPh>
    <phoneticPr fontId="19"/>
  </si>
  <si>
    <t>尾張横須賀</t>
    <rPh sb="0" eb="2">
      <t>オワリ</t>
    </rPh>
    <rPh sb="2" eb="5">
      <t>ヨコスカ</t>
    </rPh>
    <phoneticPr fontId="19"/>
  </si>
  <si>
    <t>千年</t>
    <rPh sb="0" eb="2">
      <t>チトセ</t>
    </rPh>
    <phoneticPr fontId="5"/>
  </si>
  <si>
    <t>名港</t>
    <rPh sb="0" eb="2">
      <t>メイコウ</t>
    </rPh>
    <phoneticPr fontId="5"/>
  </si>
  <si>
    <t>六番町</t>
    <rPh sb="0" eb="2">
      <t>ロクバン</t>
    </rPh>
    <rPh sb="2" eb="3">
      <t>マチ</t>
    </rPh>
    <phoneticPr fontId="5"/>
  </si>
  <si>
    <t>船方</t>
    <rPh sb="0" eb="1">
      <t>フネ</t>
    </rPh>
    <rPh sb="1" eb="2">
      <t>ホウ</t>
    </rPh>
    <phoneticPr fontId="5"/>
  </si>
  <si>
    <r>
      <t>千種区：</t>
    </r>
    <r>
      <rPr>
        <sz val="9"/>
        <rFont val="Arial Narrow"/>
        <family val="2"/>
      </rPr>
      <t xml:space="preserve"> 50</t>
    </r>
    <r>
      <rPr>
        <sz val="8"/>
        <rFont val="HG丸ｺﾞｼｯｸM-PRO"/>
        <family val="3"/>
        <charset val="128"/>
      </rPr>
      <t>枚</t>
    </r>
    <r>
      <rPr>
        <sz val="8"/>
        <rFont val="Arial Narrow"/>
        <family val="2"/>
      </rPr>
      <t xml:space="preserve"> </t>
    </r>
    <r>
      <rPr>
        <sz val="8"/>
        <rFont val="HG丸ｺﾞｼｯｸM-PRO"/>
        <family val="3"/>
        <charset val="128"/>
      </rPr>
      <t>含む</t>
    </r>
    <rPh sb="0" eb="2">
      <t>チクサ</t>
    </rPh>
    <rPh sb="2" eb="3">
      <t>ク</t>
    </rPh>
    <rPh sb="7" eb="8">
      <t>マイ</t>
    </rPh>
    <rPh sb="9" eb="10">
      <t>フク</t>
    </rPh>
    <phoneticPr fontId="5"/>
  </si>
  <si>
    <r>
      <t>清須市：</t>
    </r>
    <r>
      <rPr>
        <sz val="9"/>
        <rFont val="HG丸ｺﾞｼｯｸM-PRO"/>
        <family val="3"/>
        <charset val="128"/>
      </rPr>
      <t xml:space="preserve"> </t>
    </r>
    <r>
      <rPr>
        <sz val="9"/>
        <rFont val="Arial Narrow"/>
        <family val="2"/>
      </rPr>
      <t>200</t>
    </r>
    <r>
      <rPr>
        <sz val="8"/>
        <rFont val="HG丸ｺﾞｼｯｸM-PRO"/>
        <family val="3"/>
        <charset val="128"/>
      </rPr>
      <t>枚含む</t>
    </r>
    <rPh sb="0" eb="2">
      <t>キヨス</t>
    </rPh>
    <rPh sb="2" eb="3">
      <t>シ</t>
    </rPh>
    <rPh sb="8" eb="9">
      <t>マイ</t>
    </rPh>
    <rPh sb="9" eb="10">
      <t>フク</t>
    </rPh>
    <phoneticPr fontId="19"/>
  </si>
  <si>
    <t>丹羽郡大口町</t>
    <rPh sb="0" eb="2">
      <t>ニワ</t>
    </rPh>
    <rPh sb="2" eb="3">
      <t>グン</t>
    </rPh>
    <rPh sb="3" eb="5">
      <t>オオグチ</t>
    </rPh>
    <rPh sb="5" eb="6">
      <t>マチ</t>
    </rPh>
    <phoneticPr fontId="19"/>
  </si>
  <si>
    <r>
      <t>幸田町：</t>
    </r>
    <r>
      <rPr>
        <sz val="9"/>
        <rFont val="Arial Narrow"/>
        <family val="2"/>
      </rPr>
      <t>50</t>
    </r>
    <r>
      <rPr>
        <sz val="8"/>
        <rFont val="HG丸ｺﾞｼｯｸM-PRO"/>
        <family val="3"/>
        <charset val="128"/>
      </rPr>
      <t>枚含む</t>
    </r>
    <rPh sb="0" eb="2">
      <t>コウダ</t>
    </rPh>
    <rPh sb="2" eb="3">
      <t>マチ</t>
    </rPh>
    <rPh sb="6" eb="7">
      <t>マイ</t>
    </rPh>
    <rPh sb="7" eb="8">
      <t>フク</t>
    </rPh>
    <phoneticPr fontId="19"/>
  </si>
  <si>
    <t>太平通</t>
    <rPh sb="0" eb="2">
      <t>タイヘイ</t>
    </rPh>
    <rPh sb="2" eb="3">
      <t>ツウ</t>
    </rPh>
    <phoneticPr fontId="5"/>
  </si>
  <si>
    <t>星崎</t>
    <rPh sb="0" eb="2">
      <t>ホシザキ</t>
    </rPh>
    <phoneticPr fontId="5"/>
  </si>
  <si>
    <t>CMI</t>
    <phoneticPr fontId="7"/>
  </si>
  <si>
    <t>CAI</t>
    <phoneticPr fontId="7"/>
  </si>
  <si>
    <t>泉</t>
    <phoneticPr fontId="19"/>
  </si>
  <si>
    <t>野並</t>
    <rPh sb="0" eb="2">
      <t>ノナミ</t>
    </rPh>
    <phoneticPr fontId="5"/>
  </si>
  <si>
    <t>春日井高校前</t>
    <rPh sb="0" eb="3">
      <t>カスガイ</t>
    </rPh>
    <rPh sb="3" eb="5">
      <t>コウコウ</t>
    </rPh>
    <rPh sb="5" eb="6">
      <t>マエ</t>
    </rPh>
    <phoneticPr fontId="19"/>
  </si>
  <si>
    <t>名駅南・丸の内</t>
    <rPh sb="0" eb="1">
      <t>メイ</t>
    </rPh>
    <rPh sb="1" eb="2">
      <t>エキ</t>
    </rPh>
    <rPh sb="2" eb="3">
      <t>ミナミ</t>
    </rPh>
    <rPh sb="4" eb="5">
      <t>マル</t>
    </rPh>
    <rPh sb="6" eb="7">
      <t>ウチ</t>
    </rPh>
    <phoneticPr fontId="5"/>
  </si>
  <si>
    <t>日比野</t>
    <rPh sb="0" eb="3">
      <t>ヒビノ</t>
    </rPh>
    <phoneticPr fontId="5"/>
  </si>
  <si>
    <t>五女子</t>
    <rPh sb="0" eb="1">
      <t>５</t>
    </rPh>
    <rPh sb="1" eb="3">
      <t>ジョシ</t>
    </rPh>
    <phoneticPr fontId="5"/>
  </si>
  <si>
    <t>八熊</t>
    <rPh sb="0" eb="2">
      <t>ヤグマ</t>
    </rPh>
    <phoneticPr fontId="5"/>
  </si>
  <si>
    <t>中川常磐</t>
    <rPh sb="0" eb="2">
      <t>ナカガワ</t>
    </rPh>
    <rPh sb="2" eb="4">
      <t>トキワ</t>
    </rPh>
    <phoneticPr fontId="5"/>
  </si>
  <si>
    <t>荒子</t>
    <rPh sb="0" eb="2">
      <t>アラコ</t>
    </rPh>
    <phoneticPr fontId="5"/>
  </si>
  <si>
    <t>高杉</t>
    <rPh sb="0" eb="2">
      <t>タカスギ</t>
    </rPh>
    <phoneticPr fontId="5"/>
  </si>
  <si>
    <t>中郷</t>
    <rPh sb="0" eb="1">
      <t>チュウ</t>
    </rPh>
    <rPh sb="1" eb="2">
      <t>ゴウ</t>
    </rPh>
    <phoneticPr fontId="5"/>
  </si>
  <si>
    <t>駅前</t>
    <phoneticPr fontId="5"/>
  </si>
  <si>
    <t>あま清洲</t>
    <phoneticPr fontId="19"/>
  </si>
  <si>
    <t>あま清洲</t>
    <rPh sb="2" eb="4">
      <t>キヨス</t>
    </rPh>
    <phoneticPr fontId="19"/>
  </si>
  <si>
    <t>*1</t>
  </si>
  <si>
    <t>高浜</t>
    <rPh sb="0" eb="2">
      <t>タカハマ</t>
    </rPh>
    <phoneticPr fontId="19"/>
  </si>
  <si>
    <t>知立北</t>
    <rPh sb="2" eb="3">
      <t>キタ</t>
    </rPh>
    <phoneticPr fontId="19"/>
  </si>
  <si>
    <t>瀬戸市全域の場合</t>
    <rPh sb="0" eb="3">
      <t>セトシ</t>
    </rPh>
    <rPh sb="3" eb="5">
      <t>ゼンイキ</t>
    </rPh>
    <rPh sb="6" eb="8">
      <t>バアイ</t>
    </rPh>
    <phoneticPr fontId="7"/>
  </si>
  <si>
    <t xml:space="preserve">をプラス   </t>
  </si>
  <si>
    <r>
      <t>多治見市多治見両藤舎</t>
    </r>
    <r>
      <rPr>
        <sz val="8"/>
        <rFont val="Arial Narrow"/>
        <family val="2"/>
      </rPr>
      <t>100</t>
    </r>
    <r>
      <rPr>
        <sz val="8"/>
        <rFont val="HG丸ｺﾞｼｯｸM-PRO"/>
        <family val="3"/>
        <charset val="128"/>
      </rPr>
      <t>枚</t>
    </r>
    <rPh sb="0" eb="4">
      <t>タジミシ</t>
    </rPh>
    <rPh sb="4" eb="7">
      <t>タジミ</t>
    </rPh>
    <rPh sb="7" eb="8">
      <t>リョウ</t>
    </rPh>
    <rPh sb="8" eb="9">
      <t>フジ</t>
    </rPh>
    <rPh sb="9" eb="10">
      <t>シャ</t>
    </rPh>
    <rPh sb="13" eb="14">
      <t>マイ</t>
    </rPh>
    <phoneticPr fontId="7"/>
  </si>
  <si>
    <t>新聞折込広告取扱基準</t>
    <phoneticPr fontId="7"/>
  </si>
  <si>
    <t>(1) 配布明細の連絡について</t>
    <phoneticPr fontId="7"/>
  </si>
  <si>
    <r>
      <t xml:space="preserve">    折込先配布明細のご指示は、書面で必ずチラシの</t>
    </r>
    <r>
      <rPr>
        <b/>
        <u/>
        <sz val="12"/>
        <rFont val="ＭＳ ゴシック"/>
        <family val="3"/>
        <charset val="128"/>
      </rPr>
      <t>搬入締切期日の更に一日前</t>
    </r>
    <r>
      <rPr>
        <b/>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7"/>
  </si>
  <si>
    <t xml:space="preserve">    ご連絡下さい。</t>
    <phoneticPr fontId="7"/>
  </si>
  <si>
    <t>(2)折込広告の搬入時間について</t>
  </si>
  <si>
    <t>　※ 年末年始、ゴールデンウィーク、お盆期間等については変則となります。</t>
    <phoneticPr fontId="7"/>
  </si>
  <si>
    <r>
      <t>　※ 搬入時間を外れた持込みおよび、配布明細の事前連絡のない場合、</t>
    </r>
    <r>
      <rPr>
        <b/>
        <u/>
        <sz val="11"/>
        <rFont val="ＭＳ ゴシック"/>
        <family val="3"/>
        <charset val="128"/>
      </rPr>
      <t>折込指定日の責は負いかねます。</t>
    </r>
    <phoneticPr fontId="7"/>
  </si>
  <si>
    <t>　※ 折込広告の各新聞店への発送後の中止、変更等は出来かねます。</t>
    <phoneticPr fontId="7"/>
  </si>
  <si>
    <t>　※ 3ヶ月以上の長期保管は出来ません。</t>
    <rPh sb="5" eb="6">
      <t>ツキ</t>
    </rPh>
    <rPh sb="6" eb="8">
      <t>イジョウ</t>
    </rPh>
    <rPh sb="9" eb="11">
      <t>チョウキ</t>
    </rPh>
    <rPh sb="11" eb="13">
      <t>ホカン</t>
    </rPh>
    <rPh sb="14" eb="16">
      <t>デキ</t>
    </rPh>
    <phoneticPr fontId="7"/>
  </si>
  <si>
    <t>　※ 明細連絡をいただく際、正確なサイズをご指示願います。</t>
    <rPh sb="3" eb="5">
      <t>メイサイ</t>
    </rPh>
    <rPh sb="5" eb="7">
      <t>レンラク</t>
    </rPh>
    <rPh sb="12" eb="13">
      <t>サイ</t>
    </rPh>
    <rPh sb="14" eb="16">
      <t>セイカク</t>
    </rPh>
    <rPh sb="22" eb="24">
      <t>シジ</t>
    </rPh>
    <rPh sb="24" eb="25">
      <t>ネガ</t>
    </rPh>
    <phoneticPr fontId="7"/>
  </si>
  <si>
    <t xml:space="preserve">     尚、変形サイズの場合は事前にご相談ください。</t>
    <rPh sb="5" eb="6">
      <t>ナオ</t>
    </rPh>
    <rPh sb="7" eb="9">
      <t>ヘンケイ</t>
    </rPh>
    <rPh sb="13" eb="15">
      <t>バアイ</t>
    </rPh>
    <rPh sb="16" eb="18">
      <t>ジゼン</t>
    </rPh>
    <rPh sb="20" eb="22">
      <t>ソウダン</t>
    </rPh>
    <phoneticPr fontId="7"/>
  </si>
  <si>
    <t>1.  当社は日本新聞協会の「折込広告の取扱基準」および、新聞社の「広告</t>
    <phoneticPr fontId="7"/>
  </si>
  <si>
    <t>2.  折込広告は、発送配布の都合上、50枚を単位として扱います。</t>
    <phoneticPr fontId="7"/>
  </si>
  <si>
    <t>　　掲載基準」を参考として、折込広告取扱基準を設けております。つぎの</t>
    <phoneticPr fontId="7"/>
  </si>
  <si>
    <t>　　ような折込チラシはお引き受けできかねます。</t>
    <phoneticPr fontId="7"/>
  </si>
  <si>
    <t>3.  配布指定部数と実際の部数が異なるときは・当社において一部配布数の変更、</t>
    <phoneticPr fontId="7"/>
  </si>
  <si>
    <t xml:space="preserve">    隣接地区への配布など、調整を行わせていただく場合があります。</t>
    <phoneticPr fontId="7"/>
  </si>
  <si>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7"/>
  </si>
  <si>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7"/>
  </si>
  <si>
    <t>（2） 「日本一」「業界一」「絶対に」等、虚偽誇大な表現を用いたもの（品質、性能、</t>
    <phoneticPr fontId="7"/>
  </si>
  <si>
    <t xml:space="preserve">      価格、使用方法、その他をいう）。景表法（不当景品付販売・不当表示の禁止）、</t>
    <phoneticPr fontId="7"/>
  </si>
  <si>
    <t xml:space="preserve">      商標法、不正競争防止法（コピー商品等の販売宣伝の禁止）など法律や条例に違反</t>
    <phoneticPr fontId="7"/>
  </si>
  <si>
    <t>　　　するもの。（虚偽誇大な表現により読者に不利益を与えるもの等）</t>
    <phoneticPr fontId="7"/>
  </si>
  <si>
    <t>　　※下記の地区または販売店は地域事情などにより折込の条件が異なります。</t>
    <phoneticPr fontId="7"/>
  </si>
  <si>
    <t>（3） 広告主の一方的主張、もしくは主観的意図、表現がみられ、結果的に他者を誹謗、</t>
    <rPh sb="38" eb="40">
      <t>ヒボウ</t>
    </rPh>
    <phoneticPr fontId="7"/>
  </si>
  <si>
    <t>　　ご注意ください。</t>
    <phoneticPr fontId="7"/>
  </si>
  <si>
    <t xml:space="preserve">      名誉、信用を傷つけるおそれがある表現のもの。（中傷誹謗広告等）</t>
    <rPh sb="31" eb="33">
      <t>ヒボウ</t>
    </rPh>
    <phoneticPr fontId="7"/>
  </si>
  <si>
    <t>（4） 抽せん券、福引券・懸賞応募券・金券などを刷り込んだもの。（公正競争規約「新</t>
    <phoneticPr fontId="7"/>
  </si>
  <si>
    <t>①月曜日折込不可（☆）</t>
    <phoneticPr fontId="7"/>
  </si>
  <si>
    <t xml:space="preserve">      聞業における景品類の提供に関する事項の制限」）および射幸心を煽ることになり</t>
    <phoneticPr fontId="7"/>
  </si>
  <si>
    <t>地区</t>
    <phoneticPr fontId="7"/>
  </si>
  <si>
    <t>行政区</t>
  </si>
  <si>
    <t>販売店</t>
  </si>
  <si>
    <t xml:space="preserve">      かねない内容で、結果として読者に不利益をもたらすと思えるもの。</t>
    <phoneticPr fontId="7"/>
  </si>
  <si>
    <t>岐阜県</t>
  </si>
  <si>
    <t>郡上市</t>
  </si>
  <si>
    <t>正ケ洞</t>
  </si>
  <si>
    <t>（5） 煽情的な言葉や、写真、イラスト等を使用したもので、青少年に有害とみられるも</t>
    <phoneticPr fontId="7"/>
  </si>
  <si>
    <t>高山市</t>
  </si>
  <si>
    <t>国府　　</t>
    <phoneticPr fontId="7"/>
  </si>
  <si>
    <t xml:space="preserve">      の。（風俗営業関係や、各府県の青少年保護育成条例にふれるおそれのあるもの等）</t>
    <phoneticPr fontId="7"/>
  </si>
  <si>
    <t>（6） 不動産広告で、販売物件の地目、建築の可否、建ぺい率、所在地、交通、詳細な案</t>
    <phoneticPr fontId="7"/>
  </si>
  <si>
    <t xml:space="preserve">      内図、設備、価格、管理費、維持費、販売条件、民法上責任を負う売主名、宅地建</t>
    <rPh sb="15" eb="18">
      <t>カンリヒ</t>
    </rPh>
    <rPh sb="19" eb="22">
      <t>イジヒ</t>
    </rPh>
    <phoneticPr fontId="7"/>
  </si>
  <si>
    <t xml:space="preserve">      物取引業の登録番号などが明確に記載されてないもの。</t>
    <phoneticPr fontId="7"/>
  </si>
  <si>
    <t>（7） 政治問題について、極端な主義主張を述べたもの。立候補が予測されている人物の</t>
    <phoneticPr fontId="7"/>
  </si>
  <si>
    <t xml:space="preserve">      名称を記載するなど、選挙の事前運動と推量されるもの。（係争中の問題について</t>
    <phoneticPr fontId="7"/>
  </si>
  <si>
    <t xml:space="preserve">      一方的な主張を述べたもの等）</t>
    <phoneticPr fontId="7"/>
  </si>
  <si>
    <t>5.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7"/>
  </si>
  <si>
    <t>（8） 発行本社の新聞と混同、誤認されると思われるもの。（新聞形態のもの）および折</t>
    <phoneticPr fontId="7"/>
  </si>
  <si>
    <t xml:space="preserve">    頂きます。</t>
    <rPh sb="4" eb="5">
      <t>イタダ</t>
    </rPh>
    <phoneticPr fontId="7"/>
  </si>
  <si>
    <t xml:space="preserve">      込広告に、他紙の社名、題字、記事、催事などが掲載、引用されているもの。</t>
    <phoneticPr fontId="7"/>
  </si>
  <si>
    <t>（9） 前記景表法などのほか、薬事法、医療法など、法律や条例に触れると思われるもの。</t>
    <phoneticPr fontId="7"/>
  </si>
  <si>
    <t>6.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7"/>
  </si>
  <si>
    <t>（10）貸金業広告で、貸金業規制法で定められている必要事項が表示されていないもの。</t>
    <phoneticPr fontId="7"/>
  </si>
  <si>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7"/>
  </si>
  <si>
    <t xml:space="preserve">      （商号、名称、氏名、登録番号、住所、利率等）</t>
    <phoneticPr fontId="7"/>
  </si>
  <si>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7"/>
  </si>
  <si>
    <t>（11）新聞社がそれぞれ定めた広告記載基準に照らして、新聞折込が不適当と</t>
    <phoneticPr fontId="7"/>
  </si>
  <si>
    <t xml:space="preserve">      認められるもの。</t>
    <phoneticPr fontId="7"/>
  </si>
  <si>
    <t>7.  全国の取次を行っています。</t>
    <rPh sb="4" eb="6">
      <t>ゼンコク</t>
    </rPh>
    <rPh sb="7" eb="9">
      <t>トリツギ</t>
    </rPh>
    <rPh sb="10" eb="11">
      <t>オコナ</t>
    </rPh>
    <phoneticPr fontId="7"/>
  </si>
  <si>
    <t>（12）宗教などに関するもの。</t>
    <rPh sb="4" eb="6">
      <t>シュウキョウ</t>
    </rPh>
    <rPh sb="9" eb="10">
      <t>カン</t>
    </rPh>
    <phoneticPr fontId="7"/>
  </si>
  <si>
    <t>（13）新聞販売店の営業活動に支障をきたし、不利益になると判断されるもの。</t>
    <phoneticPr fontId="7"/>
  </si>
  <si>
    <t>■ 上記に限らず、判断がむずかしいものは、新聞発行本社、関係諸機関の指導</t>
    <phoneticPr fontId="7"/>
  </si>
  <si>
    <t xml:space="preserve">   協議によって決めさせていただきます。なお、ご不明な点がございましたら</t>
    <phoneticPr fontId="7"/>
  </si>
  <si>
    <t xml:space="preserve">   当社へご相談ください。</t>
    <phoneticPr fontId="7"/>
  </si>
  <si>
    <t>　記号の見方</t>
    <phoneticPr fontId="7"/>
  </si>
  <si>
    <t xml:space="preserve">      全紙…全紙合売                 </t>
    <phoneticPr fontId="7"/>
  </si>
  <si>
    <t xml:space="preserve">      C…中日との合売　　　　　　                         </t>
    <phoneticPr fontId="7"/>
  </si>
  <si>
    <t xml:space="preserve">      A…朝日との合売                </t>
    <phoneticPr fontId="7"/>
  </si>
  <si>
    <t xml:space="preserve">      M…毎日との合売                    </t>
    <phoneticPr fontId="7"/>
  </si>
  <si>
    <t xml:space="preserve">      G…岐阜との合売</t>
    <phoneticPr fontId="7"/>
  </si>
  <si>
    <t xml:space="preserve">      Y…読売との合売</t>
    <phoneticPr fontId="7"/>
  </si>
  <si>
    <t xml:space="preserve">      ※…他市・郡に属する販売店</t>
    <phoneticPr fontId="7"/>
  </si>
  <si>
    <t>*2</t>
  </si>
  <si>
    <t>瀬戸東(旧赤津)</t>
    <rPh sb="2" eb="3">
      <t>ヒガシ</t>
    </rPh>
    <rPh sb="4" eb="5">
      <t>キュウ</t>
    </rPh>
    <rPh sb="5" eb="6">
      <t>アカ</t>
    </rPh>
    <rPh sb="6" eb="7">
      <t>ツ</t>
    </rPh>
    <phoneticPr fontId="19"/>
  </si>
  <si>
    <t>瀬戸東(旧赤津)</t>
    <rPh sb="0" eb="2">
      <t>セト</t>
    </rPh>
    <rPh sb="2" eb="3">
      <t>ヒガシ</t>
    </rPh>
    <rPh sb="4" eb="5">
      <t>キュウ</t>
    </rPh>
    <rPh sb="5" eb="6">
      <t>アカ</t>
    </rPh>
    <rPh sb="6" eb="7">
      <t>ツ</t>
    </rPh>
    <phoneticPr fontId="19"/>
  </si>
  <si>
    <t>高針</t>
    <rPh sb="0" eb="1">
      <t>タカ</t>
    </rPh>
    <rPh sb="1" eb="2">
      <t>ハリ</t>
    </rPh>
    <phoneticPr fontId="5"/>
  </si>
  <si>
    <t>極楽</t>
    <rPh sb="0" eb="2">
      <t>ゴクラク</t>
    </rPh>
    <phoneticPr fontId="5"/>
  </si>
  <si>
    <t>上社南（旧上社）</t>
    <rPh sb="0" eb="1">
      <t>ウエ</t>
    </rPh>
    <rPh sb="1" eb="2">
      <t>シャ</t>
    </rPh>
    <rPh sb="2" eb="3">
      <t>ミナミ</t>
    </rPh>
    <rPh sb="4" eb="5">
      <t>キュウ</t>
    </rPh>
    <rPh sb="5" eb="6">
      <t>ウエ</t>
    </rPh>
    <rPh sb="6" eb="7">
      <t>シャ</t>
    </rPh>
    <phoneticPr fontId="5"/>
  </si>
  <si>
    <t>岡崎石垣</t>
    <rPh sb="0" eb="2">
      <t>オカザキ</t>
    </rPh>
    <rPh sb="2" eb="4">
      <t>イシガキ</t>
    </rPh>
    <phoneticPr fontId="19"/>
  </si>
  <si>
    <t>岡崎西部</t>
    <rPh sb="0" eb="2">
      <t>オカザキ</t>
    </rPh>
    <rPh sb="2" eb="4">
      <t>セイブ</t>
    </rPh>
    <phoneticPr fontId="19"/>
  </si>
  <si>
    <t>岡崎大門</t>
    <rPh sb="0" eb="2">
      <t>オカザキ</t>
    </rPh>
    <rPh sb="2" eb="3">
      <t>オオ</t>
    </rPh>
    <rPh sb="3" eb="4">
      <t>モン</t>
    </rPh>
    <phoneticPr fontId="19"/>
  </si>
  <si>
    <t>岡崎常磐</t>
    <rPh sb="0" eb="2">
      <t>オカザキ</t>
    </rPh>
    <rPh sb="2" eb="4">
      <t>トキワ</t>
    </rPh>
    <phoneticPr fontId="19"/>
  </si>
  <si>
    <t>岡崎真伝</t>
    <rPh sb="0" eb="2">
      <t>オカザキ</t>
    </rPh>
    <rPh sb="2" eb="4">
      <t>シンデン</t>
    </rPh>
    <phoneticPr fontId="19"/>
  </si>
  <si>
    <t>岡崎大平</t>
    <rPh sb="0" eb="2">
      <t>オカザキ</t>
    </rPh>
    <rPh sb="2" eb="4">
      <t>タイヘイ</t>
    </rPh>
    <phoneticPr fontId="19"/>
  </si>
  <si>
    <t>挙母中央</t>
    <rPh sb="0" eb="2">
      <t>コロモ</t>
    </rPh>
    <rPh sb="2" eb="4">
      <t>チュウオウ</t>
    </rPh>
    <phoneticPr fontId="19"/>
  </si>
  <si>
    <t>豊田駅西</t>
    <rPh sb="0" eb="2">
      <t>トヨタ</t>
    </rPh>
    <rPh sb="2" eb="3">
      <t>エキ</t>
    </rPh>
    <rPh sb="3" eb="4">
      <t>ニシ</t>
    </rPh>
    <phoneticPr fontId="19"/>
  </si>
  <si>
    <t>豊田元町</t>
    <rPh sb="0" eb="2">
      <t>トヨタ</t>
    </rPh>
    <rPh sb="2" eb="4">
      <t>モトマチ</t>
    </rPh>
    <phoneticPr fontId="19"/>
  </si>
  <si>
    <t>上挙母</t>
    <rPh sb="0" eb="1">
      <t>ウエ</t>
    </rPh>
    <rPh sb="1" eb="3">
      <t>コロモ</t>
    </rPh>
    <phoneticPr fontId="19"/>
  </si>
  <si>
    <t>挙母栄町</t>
    <rPh sb="0" eb="2">
      <t>コロモ</t>
    </rPh>
    <rPh sb="2" eb="4">
      <t>サカエマチ</t>
    </rPh>
    <phoneticPr fontId="19"/>
  </si>
  <si>
    <t>挙母小清水</t>
    <rPh sb="0" eb="2">
      <t>コロモ</t>
    </rPh>
    <rPh sb="2" eb="3">
      <t>コ</t>
    </rPh>
    <rPh sb="3" eb="5">
      <t>シミズ</t>
    </rPh>
    <phoneticPr fontId="19"/>
  </si>
  <si>
    <t>豊田柘植</t>
    <rPh sb="0" eb="2">
      <t>トヨタ</t>
    </rPh>
    <rPh sb="2" eb="4">
      <t>ツゲ</t>
    </rPh>
    <phoneticPr fontId="19"/>
  </si>
  <si>
    <t>平戸橋</t>
    <rPh sb="0" eb="2">
      <t>ヒラト</t>
    </rPh>
    <rPh sb="2" eb="3">
      <t>ハシ</t>
    </rPh>
    <phoneticPr fontId="19"/>
  </si>
  <si>
    <t>4.  月曜日は、一部地域において、折り込みできないところがあります。</t>
    <phoneticPr fontId="7"/>
  </si>
  <si>
    <t xml:space="preserve">    遅れるときは、折り込みできません。</t>
    <phoneticPr fontId="7"/>
  </si>
  <si>
    <t>NAM</t>
  </si>
  <si>
    <t>N</t>
  </si>
  <si>
    <t>CA</t>
  </si>
  <si>
    <t>CM</t>
  </si>
  <si>
    <t>CAM</t>
  </si>
  <si>
    <t>CAY</t>
  </si>
  <si>
    <t>CMY</t>
  </si>
  <si>
    <t>岡崎井田</t>
    <rPh sb="0" eb="2">
      <t>オカザキ</t>
    </rPh>
    <rPh sb="2" eb="4">
      <t>イダ</t>
    </rPh>
    <phoneticPr fontId="19"/>
  </si>
  <si>
    <t>平和が丘</t>
  </si>
  <si>
    <t>*3</t>
  </si>
  <si>
    <t>*4</t>
  </si>
  <si>
    <t>大高</t>
    <rPh sb="0" eb="2">
      <t>オオタカ</t>
    </rPh>
    <phoneticPr fontId="5"/>
  </si>
  <si>
    <r>
      <t>北区：</t>
    </r>
    <r>
      <rPr>
        <sz val="8"/>
        <rFont val="Arial Narrow"/>
        <family val="2"/>
      </rPr>
      <t>150</t>
    </r>
    <r>
      <rPr>
        <sz val="8"/>
        <rFont val="HG丸ｺﾞｼｯｸM-PRO"/>
        <family val="3"/>
        <charset val="128"/>
      </rPr>
      <t>枚</t>
    </r>
    <r>
      <rPr>
        <sz val="8"/>
        <rFont val="Arial Narrow"/>
        <family val="2"/>
      </rPr>
      <t xml:space="preserve"> </t>
    </r>
    <r>
      <rPr>
        <sz val="8"/>
        <rFont val="HG丸ｺﾞｼｯｸM-PRO"/>
        <family val="3"/>
        <charset val="128"/>
      </rPr>
      <t>含む</t>
    </r>
    <rPh sb="0" eb="2">
      <t>キタク</t>
    </rPh>
    <rPh sb="6" eb="7">
      <t>マイ</t>
    </rPh>
    <rPh sb="8" eb="9">
      <t>フク</t>
    </rPh>
    <phoneticPr fontId="5"/>
  </si>
  <si>
    <r>
      <t>岩倉市：</t>
    </r>
    <r>
      <rPr>
        <sz val="9"/>
        <rFont val="HG丸ｺﾞｼｯｸM-PRO"/>
        <family val="3"/>
        <charset val="128"/>
      </rPr>
      <t xml:space="preserve"> </t>
    </r>
    <r>
      <rPr>
        <sz val="9"/>
        <rFont val="Arial Narrow"/>
        <family val="2"/>
      </rPr>
      <t>100</t>
    </r>
    <r>
      <rPr>
        <sz val="8"/>
        <rFont val="HG丸ｺﾞｼｯｸM-PRO"/>
        <family val="3"/>
        <charset val="128"/>
      </rPr>
      <t>枚</t>
    </r>
    <r>
      <rPr>
        <sz val="8"/>
        <rFont val="Arial Narrow"/>
        <family val="2"/>
      </rPr>
      <t xml:space="preserve"> </t>
    </r>
    <r>
      <rPr>
        <sz val="8"/>
        <rFont val="HG丸ｺﾞｼｯｸM-PRO"/>
        <family val="3"/>
        <charset val="128"/>
      </rPr>
      <t>含む</t>
    </r>
    <rPh sb="0" eb="2">
      <t>イワクラ</t>
    </rPh>
    <rPh sb="2" eb="3">
      <t>シ</t>
    </rPh>
    <rPh sb="8" eb="9">
      <t>マイ</t>
    </rPh>
    <rPh sb="10" eb="11">
      <t>フク</t>
    </rPh>
    <phoneticPr fontId="19"/>
  </si>
  <si>
    <r>
      <t>江南市</t>
    </r>
    <r>
      <rPr>
        <sz val="8"/>
        <rFont val="Arial Narrow"/>
        <family val="2"/>
      </rPr>
      <t xml:space="preserve"> </t>
    </r>
    <r>
      <rPr>
        <sz val="8"/>
        <rFont val="HG丸ｺﾞｼｯｸM-PRO"/>
        <family val="3"/>
        <charset val="128"/>
      </rPr>
      <t xml:space="preserve">加納馬場   </t>
    </r>
    <r>
      <rPr>
        <sz val="9"/>
        <rFont val="Arial Narrow"/>
        <family val="2"/>
      </rPr>
      <t>100</t>
    </r>
    <r>
      <rPr>
        <sz val="8"/>
        <rFont val="HG丸ｺﾞｼｯｸM-PRO"/>
        <family val="3"/>
        <charset val="128"/>
      </rPr>
      <t>枚</t>
    </r>
    <rPh sb="0" eb="3">
      <t>コウナンシ</t>
    </rPh>
    <rPh sb="4" eb="6">
      <t>カノウ</t>
    </rPh>
    <rPh sb="6" eb="8">
      <t>ババ</t>
    </rPh>
    <rPh sb="14" eb="15">
      <t>マイ</t>
    </rPh>
    <phoneticPr fontId="7"/>
  </si>
  <si>
    <r>
      <t xml:space="preserve">知立市 知立前島  </t>
    </r>
    <r>
      <rPr>
        <sz val="9"/>
        <rFont val="Arial Narrow"/>
        <family val="2"/>
      </rPr>
      <t>200</t>
    </r>
    <r>
      <rPr>
        <sz val="8"/>
        <rFont val="HG丸ｺﾞｼｯｸM-PRO"/>
        <family val="3"/>
        <charset val="128"/>
      </rPr>
      <t>枚</t>
    </r>
    <rPh sb="0" eb="2">
      <t>チリュウ</t>
    </rPh>
    <rPh sb="2" eb="3">
      <t>チリュウシ</t>
    </rPh>
    <rPh sb="4" eb="6">
      <t>チリュウ</t>
    </rPh>
    <rPh sb="6" eb="7">
      <t>マエ</t>
    </rPh>
    <rPh sb="7" eb="8">
      <t>シマ</t>
    </rPh>
    <rPh sb="13" eb="14">
      <t>マイ</t>
    </rPh>
    <phoneticPr fontId="7"/>
  </si>
  <si>
    <r>
      <t>刈谷市エリア：</t>
    </r>
    <r>
      <rPr>
        <sz val="9"/>
        <rFont val="Arial Narrow"/>
        <family val="2"/>
      </rPr>
      <t>200</t>
    </r>
    <r>
      <rPr>
        <sz val="8"/>
        <rFont val="HG丸ｺﾞｼｯｸM-PRO"/>
        <family val="3"/>
        <charset val="128"/>
      </rPr>
      <t>枚含む</t>
    </r>
    <rPh sb="0" eb="2">
      <t>カリヤ</t>
    </rPh>
    <rPh sb="2" eb="3">
      <t>シ</t>
    </rPh>
    <rPh sb="10" eb="11">
      <t>マイ</t>
    </rPh>
    <rPh sb="11" eb="12">
      <t>フク</t>
    </rPh>
    <phoneticPr fontId="19"/>
  </si>
  <si>
    <t>千種北</t>
    <rPh sb="0" eb="2">
      <t>チクサ</t>
    </rPh>
    <rPh sb="2" eb="3">
      <t>キタ</t>
    </rPh>
    <phoneticPr fontId="5"/>
  </si>
  <si>
    <t>千種西</t>
    <rPh sb="0" eb="2">
      <t>チクサ</t>
    </rPh>
    <rPh sb="2" eb="3">
      <t>ニシ</t>
    </rPh>
    <phoneticPr fontId="5"/>
  </si>
  <si>
    <t>桜山</t>
    <rPh sb="0" eb="2">
      <t>サクラヤマ</t>
    </rPh>
    <phoneticPr fontId="5"/>
  </si>
  <si>
    <t>滝子</t>
    <rPh sb="0" eb="1">
      <t>タキ</t>
    </rPh>
    <rPh sb="1" eb="2">
      <t>コ</t>
    </rPh>
    <phoneticPr fontId="5"/>
  </si>
  <si>
    <t>大須</t>
    <rPh sb="0" eb="2">
      <t>オオス</t>
    </rPh>
    <phoneticPr fontId="5"/>
  </si>
  <si>
    <t>南天白</t>
    <rPh sb="0" eb="1">
      <t>ミナミ</t>
    </rPh>
    <rPh sb="1" eb="3">
      <t>テンパク</t>
    </rPh>
    <phoneticPr fontId="5"/>
  </si>
  <si>
    <t>小碓</t>
    <rPh sb="0" eb="2">
      <t>オウス</t>
    </rPh>
    <phoneticPr fontId="5"/>
  </si>
  <si>
    <t>千種高校前</t>
    <rPh sb="0" eb="2">
      <t>チクサ</t>
    </rPh>
    <rPh sb="2" eb="4">
      <t>コウコウ</t>
    </rPh>
    <rPh sb="4" eb="5">
      <t>マエ</t>
    </rPh>
    <phoneticPr fontId="5"/>
  </si>
  <si>
    <t>上社</t>
    <rPh sb="0" eb="1">
      <t>ウエ</t>
    </rPh>
    <rPh sb="1" eb="2">
      <t>シャ</t>
    </rPh>
    <phoneticPr fontId="5"/>
  </si>
  <si>
    <t>本郷</t>
    <rPh sb="0" eb="2">
      <t>ホンゴウ</t>
    </rPh>
    <phoneticPr fontId="5"/>
  </si>
  <si>
    <t>猪子石台</t>
    <rPh sb="1" eb="2">
      <t>コ</t>
    </rPh>
    <rPh sb="2" eb="3">
      <t>イシ</t>
    </rPh>
    <rPh sb="3" eb="4">
      <t>ダイ</t>
    </rPh>
    <phoneticPr fontId="5"/>
  </si>
  <si>
    <t>平和が丘</t>
    <rPh sb="0" eb="2">
      <t>ヘイワ</t>
    </rPh>
    <rPh sb="3" eb="4">
      <t>オカ</t>
    </rPh>
    <phoneticPr fontId="5"/>
  </si>
  <si>
    <t>碧南新川</t>
    <rPh sb="0" eb="2">
      <t>ヘキナン</t>
    </rPh>
    <rPh sb="2" eb="4">
      <t>シンカワ</t>
    </rPh>
    <phoneticPr fontId="19"/>
  </si>
  <si>
    <t>碧南新川</t>
    <rPh sb="0" eb="2">
      <t>ヘキナン</t>
    </rPh>
    <rPh sb="2" eb="4">
      <t>シンカワ</t>
    </rPh>
    <phoneticPr fontId="19"/>
  </si>
  <si>
    <t>自由ヶ丘</t>
  </si>
  <si>
    <t>天満</t>
    <rPh sb="0" eb="1">
      <t>テン</t>
    </rPh>
    <rPh sb="1" eb="2">
      <t>マン</t>
    </rPh>
    <phoneticPr fontId="5"/>
  </si>
  <si>
    <t>植田北部</t>
    <rPh sb="2" eb="4">
      <t>ホクブ</t>
    </rPh>
    <phoneticPr fontId="5"/>
  </si>
  <si>
    <t>平坂</t>
    <rPh sb="0" eb="2">
      <t>ヘイサカ</t>
    </rPh>
    <phoneticPr fontId="19"/>
  </si>
  <si>
    <t>御器所</t>
    <rPh sb="0" eb="1">
      <t>ゴ</t>
    </rPh>
    <rPh sb="1" eb="2">
      <t>キ</t>
    </rPh>
    <rPh sb="2" eb="3">
      <t>トコロ</t>
    </rPh>
    <phoneticPr fontId="5"/>
  </si>
  <si>
    <t>常滑鬼崎</t>
    <rPh sb="0" eb="2">
      <t>トコナメ</t>
    </rPh>
    <rPh sb="2" eb="3">
      <t>オニ</t>
    </rPh>
    <rPh sb="3" eb="4">
      <t>サキ</t>
    </rPh>
    <phoneticPr fontId="19"/>
  </si>
  <si>
    <t>一宮萩原</t>
    <rPh sb="0" eb="2">
      <t>イチミヤ</t>
    </rPh>
    <rPh sb="2" eb="4">
      <t>ハギワラ</t>
    </rPh>
    <phoneticPr fontId="7"/>
  </si>
  <si>
    <t>春日井上条</t>
    <rPh sb="0" eb="3">
      <t>カスガイ</t>
    </rPh>
    <rPh sb="3" eb="4">
      <t>ウエ</t>
    </rPh>
    <rPh sb="4" eb="5">
      <t>ジョウ</t>
    </rPh>
    <phoneticPr fontId="19"/>
  </si>
  <si>
    <t>神領</t>
    <rPh sb="0" eb="1">
      <t>カミ</t>
    </rPh>
    <rPh sb="1" eb="2">
      <t>リョウ</t>
    </rPh>
    <phoneticPr fontId="19"/>
  </si>
  <si>
    <t>春日井大泉寺</t>
    <rPh sb="0" eb="3">
      <t>カスガイ</t>
    </rPh>
    <rPh sb="3" eb="4">
      <t>ダイ</t>
    </rPh>
    <rPh sb="4" eb="5">
      <t>イズミ</t>
    </rPh>
    <rPh sb="5" eb="6">
      <t>テラ</t>
    </rPh>
    <phoneticPr fontId="19"/>
  </si>
  <si>
    <t>高蔵寺</t>
    <rPh sb="0" eb="3">
      <t>コウゾウジ</t>
    </rPh>
    <phoneticPr fontId="19"/>
  </si>
  <si>
    <t>春日井出川</t>
    <rPh sb="0" eb="3">
      <t>カスガイ</t>
    </rPh>
    <rPh sb="3" eb="5">
      <t>デガワ</t>
    </rPh>
    <phoneticPr fontId="19"/>
  </si>
  <si>
    <t>藤山台</t>
    <rPh sb="0" eb="2">
      <t>フジヤマ</t>
    </rPh>
    <rPh sb="2" eb="3">
      <t>ダイ</t>
    </rPh>
    <phoneticPr fontId="19"/>
  </si>
  <si>
    <t>高森台</t>
    <rPh sb="0" eb="3">
      <t>タカモリダイ</t>
    </rPh>
    <phoneticPr fontId="19"/>
  </si>
  <si>
    <t>中央台</t>
    <rPh sb="0" eb="2">
      <t>チュウオウ</t>
    </rPh>
    <rPh sb="2" eb="3">
      <t>ダイ</t>
    </rPh>
    <phoneticPr fontId="19"/>
  </si>
  <si>
    <t>岩成台</t>
    <rPh sb="0" eb="3">
      <t>イワナリダイ</t>
    </rPh>
    <phoneticPr fontId="19"/>
  </si>
  <si>
    <t>石尾台</t>
    <rPh sb="0" eb="1">
      <t>イシ</t>
    </rPh>
    <rPh sb="1" eb="2">
      <t>オ</t>
    </rPh>
    <rPh sb="2" eb="3">
      <t>ダイ</t>
    </rPh>
    <phoneticPr fontId="19"/>
  </si>
  <si>
    <t>豊橋二川南</t>
    <rPh sb="2" eb="4">
      <t>フタガワ</t>
    </rPh>
    <phoneticPr fontId="19"/>
  </si>
  <si>
    <t>豊橋二川南</t>
    <rPh sb="0" eb="2">
      <t>トヨハシ</t>
    </rPh>
    <rPh sb="2" eb="4">
      <t>フタガワ</t>
    </rPh>
    <rPh sb="4" eb="5">
      <t>ミナミ</t>
    </rPh>
    <phoneticPr fontId="19"/>
  </si>
  <si>
    <t>瀬戸品野</t>
    <rPh sb="2" eb="3">
      <t>シナ</t>
    </rPh>
    <rPh sb="3" eb="4">
      <t>ノ</t>
    </rPh>
    <phoneticPr fontId="19"/>
  </si>
  <si>
    <t>富木島</t>
    <rPh sb="0" eb="1">
      <t>トミ</t>
    </rPh>
    <rPh sb="1" eb="2">
      <t>キ</t>
    </rPh>
    <rPh sb="2" eb="3">
      <t>シマ</t>
    </rPh>
    <phoneticPr fontId="19"/>
  </si>
  <si>
    <t>瀬戸菱野</t>
    <rPh sb="0" eb="2">
      <t>セト</t>
    </rPh>
    <rPh sb="2" eb="3">
      <t>ヒシ</t>
    </rPh>
    <rPh sb="3" eb="4">
      <t>ノ</t>
    </rPh>
    <phoneticPr fontId="19"/>
  </si>
  <si>
    <t>瀬戸菱野</t>
    <rPh sb="2" eb="3">
      <t>ヒシ</t>
    </rPh>
    <rPh sb="3" eb="4">
      <t>ノ</t>
    </rPh>
    <phoneticPr fontId="19"/>
  </si>
  <si>
    <t>平和</t>
    <rPh sb="0" eb="2">
      <t>ヘイワ</t>
    </rPh>
    <phoneticPr fontId="21"/>
  </si>
  <si>
    <t>平和</t>
    <phoneticPr fontId="21"/>
  </si>
  <si>
    <r>
      <t xml:space="preserve">丹羽郡 扶桑山名 </t>
    </r>
    <r>
      <rPr>
        <sz val="9"/>
        <rFont val="Arial Narrow"/>
        <family val="2"/>
      </rPr>
      <t>150</t>
    </r>
    <r>
      <rPr>
        <sz val="8"/>
        <rFont val="HG丸ｺﾞｼｯｸM-PRO"/>
        <family val="3"/>
        <charset val="128"/>
      </rPr>
      <t>枚</t>
    </r>
    <rPh sb="0" eb="2">
      <t>ニワ</t>
    </rPh>
    <rPh sb="2" eb="3">
      <t>グン</t>
    </rPh>
    <rPh sb="4" eb="6">
      <t>フソウ</t>
    </rPh>
    <rPh sb="6" eb="7">
      <t>ヤマ</t>
    </rPh>
    <rPh sb="7" eb="8">
      <t>ナ</t>
    </rPh>
    <phoneticPr fontId="7"/>
  </si>
  <si>
    <r>
      <t>江南市：</t>
    </r>
    <r>
      <rPr>
        <sz val="9"/>
        <rFont val="Arial Narrow"/>
        <family val="2"/>
      </rPr>
      <t>150</t>
    </r>
    <r>
      <rPr>
        <sz val="8"/>
        <rFont val="HG丸ｺﾞｼｯｸM-PRO"/>
        <family val="3"/>
        <charset val="128"/>
      </rPr>
      <t>枚含む</t>
    </r>
    <rPh sb="0" eb="2">
      <t>コウナン</t>
    </rPh>
    <rPh sb="2" eb="3">
      <t>ツシマシ</t>
    </rPh>
    <rPh sb="7" eb="8">
      <t>マイ</t>
    </rPh>
    <rPh sb="8" eb="9">
      <t>フク</t>
    </rPh>
    <phoneticPr fontId="19"/>
  </si>
  <si>
    <t>中水野</t>
    <rPh sb="0" eb="3">
      <t>ナカミズノ</t>
    </rPh>
    <phoneticPr fontId="19"/>
  </si>
  <si>
    <t>新瀬戸</t>
    <rPh sb="0" eb="1">
      <t>シン</t>
    </rPh>
    <rPh sb="1" eb="3">
      <t>セト</t>
    </rPh>
    <phoneticPr fontId="19"/>
  </si>
  <si>
    <t>新瀬戸</t>
    <rPh sb="0" eb="1">
      <t>シン</t>
    </rPh>
    <rPh sb="1" eb="3">
      <t>セト</t>
    </rPh>
    <phoneticPr fontId="19"/>
  </si>
  <si>
    <t>瑞穂</t>
    <rPh sb="0" eb="2">
      <t>ミズホ</t>
    </rPh>
    <phoneticPr fontId="5"/>
  </si>
  <si>
    <t>雁道</t>
    <rPh sb="0" eb="2">
      <t>ガンミチ</t>
    </rPh>
    <phoneticPr fontId="5"/>
  </si>
  <si>
    <t>昭和高校前</t>
    <rPh sb="0" eb="2">
      <t>ショウワ</t>
    </rPh>
    <rPh sb="2" eb="4">
      <t>コウコウ</t>
    </rPh>
    <rPh sb="4" eb="5">
      <t>マエ</t>
    </rPh>
    <phoneticPr fontId="5"/>
  </si>
  <si>
    <t>汐路</t>
    <rPh sb="0" eb="1">
      <t>シオ</t>
    </rPh>
    <rPh sb="1" eb="2">
      <t>ロ</t>
    </rPh>
    <phoneticPr fontId="5"/>
  </si>
  <si>
    <r>
      <t xml:space="preserve">緑区 神ノ倉東部 </t>
    </r>
    <r>
      <rPr>
        <sz val="9"/>
        <rFont val="Arial Narrow"/>
        <family val="2"/>
      </rPr>
      <t>150</t>
    </r>
    <r>
      <rPr>
        <sz val="8"/>
        <rFont val="HG丸ｺﾞｼｯｸM-PRO"/>
        <family val="3"/>
        <charset val="128"/>
      </rPr>
      <t>枚</t>
    </r>
    <r>
      <rPr>
        <sz val="8"/>
        <rFont val="Arial Narrow"/>
        <family val="2"/>
      </rPr>
      <t xml:space="preserve"> </t>
    </r>
    <rPh sb="0" eb="1">
      <t>ミドリ</t>
    </rPh>
    <rPh sb="1" eb="2">
      <t>ク</t>
    </rPh>
    <rPh sb="3" eb="4">
      <t>カミ</t>
    </rPh>
    <rPh sb="5" eb="6">
      <t>クラ</t>
    </rPh>
    <rPh sb="6" eb="8">
      <t>トウブ</t>
    </rPh>
    <rPh sb="12" eb="13">
      <t>マイ</t>
    </rPh>
    <phoneticPr fontId="5"/>
  </si>
  <si>
    <r>
      <t>天白区：</t>
    </r>
    <r>
      <rPr>
        <sz val="9"/>
        <rFont val="Arial Narrow"/>
        <family val="2"/>
      </rPr>
      <t>150</t>
    </r>
    <r>
      <rPr>
        <sz val="9"/>
        <rFont val="HG丸ｺﾞｼｯｸM-PRO"/>
        <family val="3"/>
        <charset val="128"/>
      </rPr>
      <t>枚</t>
    </r>
    <r>
      <rPr>
        <sz val="9"/>
        <rFont val="Arial Narrow"/>
        <family val="2"/>
      </rPr>
      <t xml:space="preserve"> </t>
    </r>
    <r>
      <rPr>
        <sz val="9"/>
        <rFont val="HG丸ｺﾞｼｯｸM-PRO"/>
        <family val="3"/>
        <charset val="128"/>
      </rPr>
      <t>含む</t>
    </r>
    <rPh sb="0" eb="2">
      <t>テンパク</t>
    </rPh>
    <rPh sb="2" eb="3">
      <t>メイトウク</t>
    </rPh>
    <rPh sb="7" eb="8">
      <t>マイ</t>
    </rPh>
    <rPh sb="9" eb="10">
      <t>フク</t>
    </rPh>
    <phoneticPr fontId="5"/>
  </si>
  <si>
    <r>
      <t>西区　平田</t>
    </r>
    <r>
      <rPr>
        <sz val="8"/>
        <rFont val="Arial Narrow"/>
        <family val="2"/>
      </rPr>
      <t xml:space="preserve"> 200</t>
    </r>
    <r>
      <rPr>
        <sz val="8"/>
        <rFont val="HG丸ｺﾞｼｯｸM-PRO"/>
        <family val="3"/>
        <charset val="128"/>
      </rPr>
      <t>枚</t>
    </r>
    <rPh sb="0" eb="2">
      <t>ニシク</t>
    </rPh>
    <phoneticPr fontId="7"/>
  </si>
  <si>
    <t>稲沢国府宮</t>
    <rPh sb="2" eb="5">
      <t>コウノミヤ</t>
    </rPh>
    <phoneticPr fontId="21"/>
  </si>
  <si>
    <t>8.  合売店の新聞指定は原則として出来ません。</t>
    <phoneticPr fontId="7"/>
  </si>
  <si>
    <t>大規模災害発生時における新聞折込広告の取り扱いについて</t>
    <rPh sb="0" eb="3">
      <t>ダイキボ</t>
    </rPh>
    <rPh sb="3" eb="5">
      <t>サイガイ</t>
    </rPh>
    <rPh sb="5" eb="8">
      <t>ハッセイジ</t>
    </rPh>
    <rPh sb="12" eb="14">
      <t>シンブン</t>
    </rPh>
    <rPh sb="14" eb="16">
      <t>オリコミ</t>
    </rPh>
    <rPh sb="16" eb="18">
      <t>コウコク</t>
    </rPh>
    <rPh sb="19" eb="20">
      <t>ト</t>
    </rPh>
    <rPh sb="21" eb="22">
      <t>アツカ</t>
    </rPh>
    <phoneticPr fontId="90"/>
  </si>
  <si>
    <t>大規模な災害（大地震、津波、洪水、豪雪、大火災、大規模停電、火山噴火、原子力発電所の事故、新型感染症の大流行、他国からの攻撃など）</t>
    <rPh sb="0" eb="3">
      <t>ダイキボ</t>
    </rPh>
    <rPh sb="4" eb="6">
      <t>サイガイ</t>
    </rPh>
    <rPh sb="7" eb="10">
      <t>オオジシン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41">
      <t>ゲンシリョクハツデンショ</t>
    </rPh>
    <rPh sb="42" eb="44">
      <t>ジコ</t>
    </rPh>
    <rPh sb="45" eb="47">
      <t>シンガタ</t>
    </rPh>
    <rPh sb="47" eb="50">
      <t>カンセンショウ</t>
    </rPh>
    <rPh sb="51" eb="54">
      <t>ダイリュウコウ</t>
    </rPh>
    <rPh sb="55" eb="57">
      <t>タコク</t>
    </rPh>
    <rPh sb="60" eb="62">
      <t>コウゲキ</t>
    </rPh>
    <phoneticPr fontId="7"/>
  </si>
  <si>
    <t>に見舞われた場合、中日新聞折込広告協同組合加盟の折込会社と中日新聞販売店は被災の状況を的確に判断し、折込広告をご愛読者へお届けする</t>
    <rPh sb="1" eb="3">
      <t>ミマ</t>
    </rPh>
    <rPh sb="6" eb="8">
      <t>バアイ</t>
    </rPh>
    <rPh sb="9" eb="11">
      <t>チュウニチ</t>
    </rPh>
    <rPh sb="11" eb="13">
      <t>シンブン</t>
    </rPh>
    <rPh sb="13" eb="17">
      <t>オリコミコウコク</t>
    </rPh>
    <rPh sb="17" eb="21">
      <t>キョウドウクミアイ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rPh sb="61" eb="62">
      <t>トド</t>
    </rPh>
    <phoneticPr fontId="7"/>
  </si>
  <si>
    <t>ために全力を傾注します。</t>
    <rPh sb="3" eb="5">
      <t>ゼンリョク</t>
    </rPh>
    <rPh sb="6" eb="8">
      <t>ケイチュウ</t>
    </rPh>
    <phoneticPr fontId="7"/>
  </si>
  <si>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9">
      <t>シンブンハンバイテン</t>
    </rPh>
    <rPh sb="40" eb="43">
      <t>ジュウギョウイン</t>
    </rPh>
    <rPh sb="44" eb="46">
      <t>ジンダイ</t>
    </rPh>
    <rPh sb="47" eb="49">
      <t>ヒガイ</t>
    </rPh>
    <rPh sb="50" eb="51">
      <t>オヨ</t>
    </rPh>
    <rPh sb="53" eb="55">
      <t>バアイ</t>
    </rPh>
    <rPh sb="63" eb="64">
      <t>サマ</t>
    </rPh>
    <phoneticPr fontId="7"/>
  </si>
  <si>
    <t>ご要望にお応えできない場合もあります。</t>
    <rPh sb="1" eb="3">
      <t>ヨウボウ</t>
    </rPh>
    <rPh sb="5" eb="6">
      <t>コタ</t>
    </rPh>
    <rPh sb="11" eb="13">
      <t>バアイ</t>
    </rPh>
    <phoneticPr fontId="7"/>
  </si>
  <si>
    <t>この様に事前の予測と回避が不可能な事態が発生し、折込会社と新聞販売店の努力にも関わらず指定日に新聞折込が出来なかった場合、折込会社と</t>
    <rPh sb="2" eb="3">
      <t>ヨウ</t>
    </rPh>
    <rPh sb="4" eb="6">
      <t>ジゼン</t>
    </rPh>
    <rPh sb="7" eb="9">
      <t>ヨソク</t>
    </rPh>
    <rPh sb="10" eb="12">
      <t>カイヒ</t>
    </rPh>
    <rPh sb="13" eb="16">
      <t>フカノウ</t>
    </rPh>
    <rPh sb="17" eb="19">
      <t>ジタイ</t>
    </rPh>
    <rPh sb="20" eb="22">
      <t>ハッセイ</t>
    </rPh>
    <rPh sb="24" eb="26">
      <t>オリコミ</t>
    </rPh>
    <rPh sb="26" eb="28">
      <t>ガイシャ</t>
    </rPh>
    <rPh sb="29" eb="34">
      <t>シンブンハンバイテン</t>
    </rPh>
    <rPh sb="35" eb="37">
      <t>ドリョク</t>
    </rPh>
    <rPh sb="39" eb="40">
      <t>カカ</t>
    </rPh>
    <rPh sb="43" eb="45">
      <t>シテイ</t>
    </rPh>
    <rPh sb="45" eb="46">
      <t>ヒ</t>
    </rPh>
    <rPh sb="47" eb="49">
      <t>シンブン</t>
    </rPh>
    <rPh sb="49" eb="51">
      <t>オリコミ</t>
    </rPh>
    <rPh sb="52" eb="54">
      <t>デキ</t>
    </rPh>
    <rPh sb="58" eb="60">
      <t>バアイ</t>
    </rPh>
    <rPh sb="61" eb="63">
      <t>オリコミ</t>
    </rPh>
    <rPh sb="63" eb="65">
      <t>カイシャ</t>
    </rPh>
    <phoneticPr fontId="7"/>
  </si>
  <si>
    <t>新聞販売店は一切の責任を負う事ができません。あらかじめご容赦いただきますようお願い申し上げます。</t>
    <rPh sb="0" eb="5">
      <t>シンブンハンバイテン</t>
    </rPh>
    <rPh sb="6" eb="8">
      <t>イッサイ</t>
    </rPh>
    <rPh sb="9" eb="11">
      <t>セキニン</t>
    </rPh>
    <rPh sb="12" eb="13">
      <t>オ</t>
    </rPh>
    <rPh sb="14" eb="15">
      <t>コト</t>
    </rPh>
    <rPh sb="28" eb="30">
      <t>ヨウシャ</t>
    </rPh>
    <rPh sb="39" eb="40">
      <t>ネガ</t>
    </rPh>
    <rPh sb="41" eb="42">
      <t>モウ</t>
    </rPh>
    <rPh sb="43" eb="44">
      <t>ア</t>
    </rPh>
    <phoneticPr fontId="7"/>
  </si>
  <si>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7"/>
  </si>
  <si>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7"/>
  </si>
  <si>
    <t>愛知県、三重県の大部分の市町村と岐阜県中津川市は大規模地震対策措置法により、</t>
    <phoneticPr fontId="7"/>
  </si>
  <si>
    <t>地震防災対策強化地域に指定されています。指定された地域で大規模な地震の発生が予知されますと、</t>
  </si>
  <si>
    <t>内閣総理大臣から警戒宣言が発令されることになっています。</t>
    <phoneticPr fontId="7"/>
  </si>
  <si>
    <t>また東海地震の前兆現象が高まると、気象庁から注意情報が発表されます。</t>
    <phoneticPr fontId="7"/>
  </si>
  <si>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7"/>
  </si>
  <si>
    <t>一般の道路も時速20㎞に速度制限されるため大渋滞の発生が予想されます。</t>
    <rPh sb="25" eb="27">
      <t>ハッセイ</t>
    </rPh>
    <phoneticPr fontId="7"/>
  </si>
  <si>
    <t>このため東海地震の注意情報や警戒宣言の発令と同時に、お客様からお預かりした新聞折込広告の</t>
    <phoneticPr fontId="7"/>
  </si>
  <si>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7"/>
  </si>
  <si>
    <t>すみやかに帰社する様に指示しますが、交通事情と警察官の指示によって止むを得ず路上に駐車し</t>
    <rPh sb="33" eb="34">
      <t>ヤ</t>
    </rPh>
    <rPh sb="36" eb="37">
      <t>エ</t>
    </rPh>
    <phoneticPr fontId="7"/>
  </si>
  <si>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</si>
  <si>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7"/>
  </si>
  <si>
    <t>新聞折込ができなくなります。幸い注意情報や警戒宣言が解除された場合も、混乱が解消するまで</t>
    <rPh sb="0" eb="2">
      <t>シンブン</t>
    </rPh>
    <rPh sb="35" eb="37">
      <t>コンラン</t>
    </rPh>
    <rPh sb="38" eb="40">
      <t>カイショウ</t>
    </rPh>
    <phoneticPr fontId="7"/>
  </si>
  <si>
    <t>しばらくの間は新聞折込ができない場合もあります。</t>
    <phoneticPr fontId="7"/>
  </si>
  <si>
    <t>何卒ご理解とご了承をいただけますようお願いいたします。</t>
    <rPh sb="0" eb="2">
      <t>ナニトゾ</t>
    </rPh>
    <rPh sb="3" eb="5">
      <t>リカイ</t>
    </rPh>
    <rPh sb="7" eb="9">
      <t>リョウショウ</t>
    </rPh>
    <rPh sb="19" eb="20">
      <t>ネガ</t>
    </rPh>
    <phoneticPr fontId="7"/>
  </si>
  <si>
    <r>
      <t>海部郡蟹江町</t>
    </r>
    <r>
      <rPr>
        <sz val="9"/>
        <rFont val="Arial Narrow"/>
        <family val="2"/>
      </rPr>
      <t>50</t>
    </r>
    <r>
      <rPr>
        <sz val="9"/>
        <rFont val="HG丸ｺﾞｼｯｸM-PRO"/>
        <family val="3"/>
        <charset val="128"/>
      </rPr>
      <t>枚</t>
    </r>
    <r>
      <rPr>
        <sz val="9"/>
        <rFont val="Arial Narrow"/>
        <family val="2"/>
      </rPr>
      <t xml:space="preserve"> </t>
    </r>
    <r>
      <rPr>
        <sz val="9"/>
        <rFont val="HG丸ｺﾞｼｯｸM-PRO"/>
        <family val="3"/>
        <charset val="128"/>
      </rPr>
      <t>含む</t>
    </r>
    <rPh sb="0" eb="3">
      <t>アマグン</t>
    </rPh>
    <rPh sb="3" eb="5">
      <t>カニエ</t>
    </rPh>
    <rPh sb="5" eb="6">
      <t>マチ</t>
    </rPh>
    <rPh sb="8" eb="9">
      <t>マイ</t>
    </rPh>
    <rPh sb="10" eb="11">
      <t>フク</t>
    </rPh>
    <phoneticPr fontId="5"/>
  </si>
  <si>
    <r>
      <t xml:space="preserve">中川区戸田 </t>
    </r>
    <r>
      <rPr>
        <sz val="9"/>
        <rFont val="Arial Narrow"/>
        <family val="2"/>
      </rPr>
      <t>50</t>
    </r>
    <r>
      <rPr>
        <sz val="8"/>
        <rFont val="HG丸ｺﾞｼｯｸM-PRO"/>
        <family val="3"/>
        <charset val="128"/>
      </rPr>
      <t>枚</t>
    </r>
    <rPh sb="0" eb="3">
      <t>ナカガワク</t>
    </rPh>
    <rPh sb="3" eb="5">
      <t>トダ</t>
    </rPh>
    <rPh sb="8" eb="9">
      <t>マイ</t>
    </rPh>
    <phoneticPr fontId="7"/>
  </si>
  <si>
    <t>名東藤ヶ丘</t>
    <rPh sb="0" eb="2">
      <t>メイトウ</t>
    </rPh>
    <rPh sb="2" eb="5">
      <t>フジガオカ</t>
    </rPh>
    <phoneticPr fontId="5"/>
  </si>
  <si>
    <t>高針</t>
    <rPh sb="0" eb="1">
      <t>コウ</t>
    </rPh>
    <phoneticPr fontId="5"/>
  </si>
  <si>
    <t>M</t>
    <phoneticPr fontId="7"/>
  </si>
  <si>
    <t>A</t>
    <phoneticPr fontId="7"/>
  </si>
  <si>
    <t>清須北部</t>
    <rPh sb="1" eb="2">
      <t>ス</t>
    </rPh>
    <phoneticPr fontId="19"/>
  </si>
  <si>
    <t>稲沢市全域の場合</t>
    <rPh sb="0" eb="2">
      <t>イナザワ</t>
    </rPh>
    <rPh sb="2" eb="3">
      <t>イチノミヤシ</t>
    </rPh>
    <rPh sb="3" eb="5">
      <t>ゼンイキ</t>
    </rPh>
    <rPh sb="6" eb="8">
      <t>バアイ</t>
    </rPh>
    <phoneticPr fontId="7"/>
  </si>
  <si>
    <t>豊橋南西</t>
    <rPh sb="0" eb="2">
      <t>トヨハシ</t>
    </rPh>
    <rPh sb="2" eb="4">
      <t>ナンセイ</t>
    </rPh>
    <phoneticPr fontId="19"/>
  </si>
  <si>
    <t>岩崎</t>
    <rPh sb="0" eb="2">
      <t>イワサキ</t>
    </rPh>
    <phoneticPr fontId="19"/>
  </si>
  <si>
    <t>岩崎香久山</t>
    <rPh sb="0" eb="2">
      <t>イワサキ</t>
    </rPh>
    <rPh sb="2" eb="5">
      <t>カグヤマ</t>
    </rPh>
    <phoneticPr fontId="19"/>
  </si>
  <si>
    <t>岩崎台</t>
    <rPh sb="0" eb="2">
      <t>イワサキ</t>
    </rPh>
    <rPh sb="2" eb="3">
      <t>ダイ</t>
    </rPh>
    <phoneticPr fontId="19"/>
  </si>
  <si>
    <t>五色園</t>
    <rPh sb="0" eb="3">
      <t>ゴシキエン</t>
    </rPh>
    <phoneticPr fontId="19"/>
  </si>
  <si>
    <t>日進中部</t>
    <rPh sb="2" eb="4">
      <t>チュウブ</t>
    </rPh>
    <phoneticPr fontId="19"/>
  </si>
  <si>
    <t>梅森</t>
    <rPh sb="0" eb="2">
      <t>ウメモリ</t>
    </rPh>
    <phoneticPr fontId="5"/>
  </si>
  <si>
    <t>豊橋下条</t>
    <rPh sb="0" eb="2">
      <t>トヨハシ</t>
    </rPh>
    <rPh sb="2" eb="3">
      <t>シタ</t>
    </rPh>
    <rPh sb="3" eb="4">
      <t>ジョウ</t>
    </rPh>
    <phoneticPr fontId="19"/>
  </si>
  <si>
    <t>音貝</t>
    <rPh sb="0" eb="1">
      <t>オト</t>
    </rPh>
    <rPh sb="1" eb="2">
      <t>カイ</t>
    </rPh>
    <phoneticPr fontId="19"/>
  </si>
  <si>
    <t>鷹来桃山</t>
    <rPh sb="0" eb="2">
      <t>タカギ</t>
    </rPh>
    <phoneticPr fontId="19"/>
  </si>
  <si>
    <t>鷹来桃山</t>
    <rPh sb="0" eb="2">
      <t>タカギ</t>
    </rPh>
    <rPh sb="2" eb="4">
      <t>モモヤマ</t>
    </rPh>
    <phoneticPr fontId="19"/>
  </si>
  <si>
    <t>大和三条</t>
    <rPh sb="0" eb="2">
      <t>ヤマト</t>
    </rPh>
    <rPh sb="2" eb="4">
      <t>サンジョウ</t>
    </rPh>
    <phoneticPr fontId="7"/>
  </si>
  <si>
    <t>岩倉南部</t>
    <rPh sb="0" eb="2">
      <t>イワクラ</t>
    </rPh>
    <rPh sb="2" eb="4">
      <t>ナンブ</t>
    </rPh>
    <phoneticPr fontId="19"/>
  </si>
  <si>
    <t>NS</t>
    <phoneticPr fontId="5"/>
  </si>
  <si>
    <t>NMS</t>
    <phoneticPr fontId="5"/>
  </si>
  <si>
    <r>
      <t>西区 上名古屋</t>
    </r>
    <r>
      <rPr>
        <sz val="9"/>
        <rFont val="Arial Narrow"/>
        <family val="2"/>
      </rPr>
      <t xml:space="preserve"> 250</t>
    </r>
    <r>
      <rPr>
        <sz val="8"/>
        <rFont val="HG丸ｺﾞｼｯｸM-PRO"/>
        <family val="3"/>
        <charset val="128"/>
      </rPr>
      <t>枚　</t>
    </r>
    <rPh sb="0" eb="2">
      <t>ニシク</t>
    </rPh>
    <rPh sb="3" eb="4">
      <t>ウエ</t>
    </rPh>
    <rPh sb="4" eb="7">
      <t>ナゴヤ</t>
    </rPh>
    <rPh sb="11" eb="12">
      <t>マイ</t>
    </rPh>
    <phoneticPr fontId="5"/>
  </si>
  <si>
    <r>
      <t>瑞穂区：</t>
    </r>
    <r>
      <rPr>
        <sz val="9"/>
        <rFont val="Arial Narrow"/>
        <family val="2"/>
      </rPr>
      <t>400</t>
    </r>
    <r>
      <rPr>
        <sz val="9"/>
        <rFont val="HG丸ｺﾞｼｯｸM-PRO"/>
        <family val="3"/>
        <charset val="128"/>
      </rPr>
      <t>枚</t>
    </r>
    <r>
      <rPr>
        <sz val="9"/>
        <rFont val="Arial Narrow"/>
        <family val="2"/>
      </rPr>
      <t xml:space="preserve"> </t>
    </r>
    <r>
      <rPr>
        <sz val="9"/>
        <rFont val="HG丸ｺﾞｼｯｸM-PRO"/>
        <family val="3"/>
        <charset val="128"/>
      </rPr>
      <t>含む</t>
    </r>
    <rPh sb="0" eb="3">
      <t>ミズホク</t>
    </rPh>
    <rPh sb="7" eb="8">
      <t>マイ</t>
    </rPh>
    <rPh sb="9" eb="10">
      <t>フク</t>
    </rPh>
    <phoneticPr fontId="5"/>
  </si>
  <si>
    <r>
      <t>昭和区 桜山</t>
    </r>
    <r>
      <rPr>
        <sz val="9"/>
        <rFont val="Arial Narrow"/>
        <family val="2"/>
      </rPr>
      <t xml:space="preserve"> 400</t>
    </r>
    <r>
      <rPr>
        <sz val="8"/>
        <rFont val="HG丸ｺﾞｼｯｸM-PRO"/>
        <family val="3"/>
        <charset val="128"/>
      </rPr>
      <t>枚　</t>
    </r>
    <rPh sb="0" eb="3">
      <t>ショウワク</t>
    </rPh>
    <rPh sb="4" eb="6">
      <t>サクラヤマ</t>
    </rPh>
    <rPh sb="10" eb="11">
      <t>マイ</t>
    </rPh>
    <phoneticPr fontId="5"/>
  </si>
  <si>
    <t>NAMS</t>
  </si>
  <si>
    <t>NAMS</t>
    <phoneticPr fontId="5"/>
  </si>
  <si>
    <t>NAMIS</t>
    <phoneticPr fontId="7"/>
  </si>
  <si>
    <t>NAMYS</t>
    <phoneticPr fontId="7"/>
  </si>
  <si>
    <t>NAMS</t>
    <phoneticPr fontId="19"/>
  </si>
  <si>
    <t>NMYS</t>
    <phoneticPr fontId="19"/>
  </si>
  <si>
    <t>NAMYS</t>
    <phoneticPr fontId="19"/>
  </si>
  <si>
    <r>
      <t>Ｎ</t>
    </r>
    <r>
      <rPr>
        <sz val="7"/>
        <rFont val="Arial Narrow"/>
        <family val="2"/>
      </rPr>
      <t>AMS</t>
    </r>
    <phoneticPr fontId="19"/>
  </si>
  <si>
    <r>
      <t>150</t>
    </r>
    <r>
      <rPr>
        <sz val="9"/>
        <rFont val="HG丸ｺﾞｼｯｸM-PRO"/>
        <family val="3"/>
        <charset val="128"/>
      </rPr>
      <t>枚</t>
    </r>
    <r>
      <rPr>
        <sz val="9"/>
        <rFont val="Arial Narrow"/>
        <family val="2"/>
      </rPr>
      <t xml:space="preserve"> </t>
    </r>
    <r>
      <rPr>
        <sz val="9"/>
        <rFont val="HG丸ｺﾞｼｯｸM-PRO"/>
        <family val="3"/>
        <charset val="128"/>
      </rPr>
      <t>含む</t>
    </r>
    <rPh sb="3" eb="4">
      <t>マイ</t>
    </rPh>
    <rPh sb="5" eb="6">
      <t>フク</t>
    </rPh>
    <phoneticPr fontId="5"/>
  </si>
  <si>
    <r>
      <t>北 区 喜惣治</t>
    </r>
    <r>
      <rPr>
        <sz val="9"/>
        <rFont val="Arial Narrow"/>
        <family val="2"/>
      </rPr>
      <t>150</t>
    </r>
    <r>
      <rPr>
        <sz val="8"/>
        <rFont val="HG丸ｺﾞｼｯｸM-PRO"/>
        <family val="3"/>
        <charset val="128"/>
      </rPr>
      <t>枚をプラス</t>
    </r>
    <rPh sb="0" eb="1">
      <t>キタ</t>
    </rPh>
    <rPh sb="2" eb="3">
      <t>ク</t>
    </rPh>
    <rPh sb="4" eb="5">
      <t>キ</t>
    </rPh>
    <rPh sb="5" eb="6">
      <t>ソウ</t>
    </rPh>
    <rPh sb="6" eb="7">
      <t>オサ</t>
    </rPh>
    <rPh sb="10" eb="11">
      <t>マイ</t>
    </rPh>
    <phoneticPr fontId="7"/>
  </si>
  <si>
    <t>喜多山(旧小幡北)</t>
    <rPh sb="0" eb="3">
      <t>キタヤマ</t>
    </rPh>
    <rPh sb="4" eb="5">
      <t>キュウ</t>
    </rPh>
    <phoneticPr fontId="5"/>
  </si>
  <si>
    <t>桃花台西</t>
    <phoneticPr fontId="19"/>
  </si>
  <si>
    <t>備  考</t>
    <rPh sb="0" eb="1">
      <t>ビ</t>
    </rPh>
    <rPh sb="3" eb="4">
      <t>コウ</t>
    </rPh>
    <phoneticPr fontId="19"/>
  </si>
  <si>
    <t xml:space="preserve"> </t>
  </si>
  <si>
    <t xml:space="preserve">    不慮の事故（急病、交通事故、感染症等）、そのほか販売店側の止むを得ない事情で</t>
    <rPh sb="18" eb="21">
      <t>カンセンショウ</t>
    </rPh>
    <rPh sb="21" eb="22">
      <t>トウ</t>
    </rPh>
    <phoneticPr fontId="7"/>
  </si>
  <si>
    <t xml:space="preserve">    配達に支障を生じたときなど、折込(全域配布含む)が中止もしくは延期になる場合が</t>
    <rPh sb="4" eb="5">
      <t>ハイ</t>
    </rPh>
    <rPh sb="21" eb="23">
      <t>ゼンイキ</t>
    </rPh>
    <rPh sb="23" eb="25">
      <t>ハイフ</t>
    </rPh>
    <rPh sb="25" eb="26">
      <t>フク</t>
    </rPh>
    <rPh sb="29" eb="31">
      <t>チュウシ</t>
    </rPh>
    <rPh sb="35" eb="37">
      <t>エンキ</t>
    </rPh>
    <phoneticPr fontId="7"/>
  </si>
  <si>
    <t>　　ありますのでご了承願います。</t>
    <phoneticPr fontId="7"/>
  </si>
  <si>
    <t>有松</t>
    <rPh sb="0" eb="2">
      <t>アリマツ</t>
    </rPh>
    <phoneticPr fontId="5"/>
  </si>
  <si>
    <t>刈谷</t>
    <phoneticPr fontId="19"/>
  </si>
  <si>
    <r>
      <t>北区：</t>
    </r>
    <r>
      <rPr>
        <sz val="9"/>
        <rFont val="Arial Narrow"/>
        <family val="2"/>
      </rPr>
      <t xml:space="preserve"> 50</t>
    </r>
    <r>
      <rPr>
        <sz val="8"/>
        <rFont val="HG丸ｺﾞｼｯｸM-PRO"/>
        <family val="3"/>
        <charset val="128"/>
      </rPr>
      <t>枚</t>
    </r>
    <r>
      <rPr>
        <sz val="8"/>
        <rFont val="Arial Narrow"/>
        <family val="2"/>
      </rPr>
      <t xml:space="preserve"> </t>
    </r>
    <r>
      <rPr>
        <sz val="8"/>
        <rFont val="HG丸ｺﾞｼｯｸM-PRO"/>
        <family val="3"/>
        <charset val="128"/>
      </rPr>
      <t>含む</t>
    </r>
    <rPh sb="0" eb="1">
      <t>キタ</t>
    </rPh>
    <rPh sb="1" eb="2">
      <t>ナカク</t>
    </rPh>
    <rPh sb="6" eb="7">
      <t>マイ</t>
    </rPh>
    <rPh sb="8" eb="9">
      <t>フク</t>
    </rPh>
    <phoneticPr fontId="5"/>
  </si>
  <si>
    <r>
      <t>東区 赤塚</t>
    </r>
    <r>
      <rPr>
        <sz val="9"/>
        <rFont val="Arial Narrow"/>
        <family val="2"/>
      </rPr>
      <t xml:space="preserve"> 50</t>
    </r>
    <r>
      <rPr>
        <sz val="8"/>
        <rFont val="HG丸ｺﾞｼｯｸM-PRO"/>
        <family val="3"/>
        <charset val="128"/>
      </rPr>
      <t>枚</t>
    </r>
    <rPh sb="0" eb="1">
      <t>ヒガシ</t>
    </rPh>
    <rPh sb="1" eb="2">
      <t>ヒガシク</t>
    </rPh>
    <rPh sb="3" eb="5">
      <t>アカツカ</t>
    </rPh>
    <rPh sb="8" eb="9">
      <t>マイ</t>
    </rPh>
    <phoneticPr fontId="5"/>
  </si>
  <si>
    <r>
      <t>天白区植田北部</t>
    </r>
    <r>
      <rPr>
        <sz val="9"/>
        <rFont val="Arial Narrow"/>
        <family val="2"/>
      </rPr>
      <t xml:space="preserve"> 250</t>
    </r>
    <r>
      <rPr>
        <sz val="8"/>
        <rFont val="HG丸ｺﾞｼｯｸM-PRO"/>
        <family val="3"/>
        <charset val="128"/>
      </rPr>
      <t>枚をプラス</t>
    </r>
    <rPh sb="0" eb="2">
      <t>テンパクク</t>
    </rPh>
    <rPh sb="2" eb="3">
      <t>ヒガシク</t>
    </rPh>
    <rPh sb="3" eb="5">
      <t>ウエダ</t>
    </rPh>
    <rPh sb="5" eb="7">
      <t>ホクブ</t>
    </rPh>
    <rPh sb="11" eb="12">
      <t>マイ</t>
    </rPh>
    <phoneticPr fontId="5"/>
  </si>
  <si>
    <r>
      <t>長久手市：</t>
    </r>
    <r>
      <rPr>
        <sz val="9"/>
        <rFont val="Arial Narrow"/>
        <family val="2"/>
      </rPr>
      <t>300</t>
    </r>
    <r>
      <rPr>
        <sz val="9"/>
        <rFont val="HG丸ｺﾞｼｯｸM-PRO"/>
        <family val="3"/>
        <charset val="128"/>
      </rPr>
      <t>枚</t>
    </r>
    <r>
      <rPr>
        <sz val="9"/>
        <rFont val="Arial Narrow"/>
        <family val="2"/>
      </rPr>
      <t xml:space="preserve"> </t>
    </r>
    <r>
      <rPr>
        <sz val="9"/>
        <rFont val="HG丸ｺﾞｼｯｸM-PRO"/>
        <family val="3"/>
        <charset val="128"/>
      </rPr>
      <t>含む</t>
    </r>
    <rPh sb="0" eb="3">
      <t>ナガクテ</t>
    </rPh>
    <rPh sb="3" eb="4">
      <t>シ</t>
    </rPh>
    <rPh sb="8" eb="9">
      <t>マイ</t>
    </rPh>
    <rPh sb="10" eb="11">
      <t>フク</t>
    </rPh>
    <phoneticPr fontId="5"/>
  </si>
  <si>
    <r>
      <t>名東区：</t>
    </r>
    <r>
      <rPr>
        <sz val="9"/>
        <rFont val="Arial Narrow"/>
        <family val="2"/>
      </rPr>
      <t>250</t>
    </r>
    <r>
      <rPr>
        <sz val="9"/>
        <rFont val="HG丸ｺﾞｼｯｸM-PRO"/>
        <family val="3"/>
        <charset val="128"/>
      </rPr>
      <t>枚</t>
    </r>
    <r>
      <rPr>
        <sz val="9"/>
        <rFont val="Arial Narrow"/>
        <family val="2"/>
      </rPr>
      <t xml:space="preserve"> </t>
    </r>
    <r>
      <rPr>
        <sz val="9"/>
        <rFont val="HG丸ｺﾞｼｯｸM-PRO"/>
        <family val="3"/>
        <charset val="128"/>
      </rPr>
      <t>含む</t>
    </r>
    <rPh sb="0" eb="3">
      <t>メイトウク</t>
    </rPh>
    <rPh sb="7" eb="8">
      <t>マイ</t>
    </rPh>
    <rPh sb="9" eb="10">
      <t>フク</t>
    </rPh>
    <phoneticPr fontId="5"/>
  </si>
  <si>
    <t>をプラス</t>
    <phoneticPr fontId="5"/>
  </si>
  <si>
    <r>
      <t>中川区：</t>
    </r>
    <r>
      <rPr>
        <sz val="9"/>
        <rFont val="Arial Narrow"/>
        <family val="2"/>
      </rPr>
      <t>200</t>
    </r>
    <r>
      <rPr>
        <sz val="8"/>
        <rFont val="HG丸ｺﾞｼｯｸM-PRO"/>
        <family val="3"/>
        <charset val="128"/>
      </rPr>
      <t>枚</t>
    </r>
    <r>
      <rPr>
        <sz val="8"/>
        <rFont val="Arial Narrow"/>
        <family val="2"/>
      </rPr>
      <t xml:space="preserve"> </t>
    </r>
    <r>
      <rPr>
        <sz val="8"/>
        <rFont val="HG丸ｺﾞｼｯｸM-PRO"/>
        <family val="3"/>
        <charset val="128"/>
      </rPr>
      <t>含む</t>
    </r>
    <rPh sb="0" eb="3">
      <t>ナカガワク</t>
    </rPh>
    <rPh sb="7" eb="8">
      <t>マイ</t>
    </rPh>
    <rPh sb="9" eb="10">
      <t>フク</t>
    </rPh>
    <phoneticPr fontId="19"/>
  </si>
  <si>
    <t>桃花台東</t>
    <rPh sb="3" eb="4">
      <t>ヒガシ</t>
    </rPh>
    <phoneticPr fontId="19"/>
  </si>
  <si>
    <r>
      <t xml:space="preserve">名東区極楽 </t>
    </r>
    <r>
      <rPr>
        <sz val="9"/>
        <rFont val="Arial Narrow"/>
        <family val="2"/>
      </rPr>
      <t>300</t>
    </r>
    <r>
      <rPr>
        <sz val="8"/>
        <rFont val="HG丸ｺﾞｼｯｸM-PRO"/>
        <family val="3"/>
        <charset val="128"/>
      </rPr>
      <t>枚をプラス</t>
    </r>
    <r>
      <rPr>
        <sz val="8"/>
        <rFont val="Arial Narrow"/>
        <family val="2"/>
      </rPr>
      <t xml:space="preserve"> </t>
    </r>
    <rPh sb="0" eb="3">
      <t>メイトウク</t>
    </rPh>
    <rPh sb="3" eb="5">
      <t>ゴクラク</t>
    </rPh>
    <rPh sb="9" eb="10">
      <t>マイ</t>
    </rPh>
    <phoneticPr fontId="7"/>
  </si>
  <si>
    <t>桃花台東</t>
    <rPh sb="0" eb="3">
      <t>トウカダイ</t>
    </rPh>
    <rPh sb="3" eb="4">
      <t>ヒガシ</t>
    </rPh>
    <phoneticPr fontId="19"/>
  </si>
  <si>
    <t>安城北部</t>
    <rPh sb="0" eb="2">
      <t>アンジョウ</t>
    </rPh>
    <rPh sb="2" eb="4">
      <t>ホクブ</t>
    </rPh>
    <phoneticPr fontId="19"/>
  </si>
  <si>
    <r>
      <t>幸田町</t>
    </r>
    <r>
      <rPr>
        <sz val="8"/>
        <rFont val="Arial Narrow"/>
        <family val="2"/>
      </rPr>
      <t xml:space="preserve"> </t>
    </r>
    <r>
      <rPr>
        <sz val="8"/>
        <rFont val="HG丸ｺﾞｼｯｸM-PRO"/>
        <family val="3"/>
        <charset val="128"/>
      </rPr>
      <t>：</t>
    </r>
    <r>
      <rPr>
        <sz val="8"/>
        <rFont val="Arial Narrow"/>
        <family val="2"/>
      </rPr>
      <t>850</t>
    </r>
    <r>
      <rPr>
        <sz val="8"/>
        <rFont val="HG丸ｺﾞｼｯｸM-PRO"/>
        <family val="3"/>
        <charset val="128"/>
      </rPr>
      <t>枚含む</t>
    </r>
    <rPh sb="0" eb="2">
      <t>コウダ</t>
    </rPh>
    <rPh sb="2" eb="3">
      <t>マチ</t>
    </rPh>
    <rPh sb="8" eb="9">
      <t>マイ</t>
    </rPh>
    <rPh sb="9" eb="10">
      <t>フク</t>
    </rPh>
    <phoneticPr fontId="19"/>
  </si>
  <si>
    <r>
      <t xml:space="preserve">岡崎市 土呂 </t>
    </r>
    <r>
      <rPr>
        <sz val="9"/>
        <rFont val="Arial Narrow"/>
        <family val="2"/>
      </rPr>
      <t>850</t>
    </r>
    <r>
      <rPr>
        <sz val="8"/>
        <rFont val="HG丸ｺﾞｼｯｸM-PRO"/>
        <family val="3"/>
        <charset val="128"/>
      </rPr>
      <t>枚</t>
    </r>
    <rPh sb="0" eb="2">
      <t>オカザキ</t>
    </rPh>
    <rPh sb="2" eb="3">
      <t>シ</t>
    </rPh>
    <rPh sb="4" eb="6">
      <t>トロ</t>
    </rPh>
    <rPh sb="10" eb="11">
      <t>マイ</t>
    </rPh>
    <phoneticPr fontId="7"/>
  </si>
  <si>
    <r>
      <t>西尾市：</t>
    </r>
    <r>
      <rPr>
        <sz val="9"/>
        <rFont val="Arial Narrow"/>
        <family val="2"/>
      </rPr>
      <t>1,000</t>
    </r>
    <r>
      <rPr>
        <sz val="8"/>
        <rFont val="HG丸ｺﾞｼｯｸM-PRO"/>
        <family val="3"/>
        <charset val="128"/>
      </rPr>
      <t>枚</t>
    </r>
    <rPh sb="0" eb="2">
      <t>ニシオ</t>
    </rPh>
    <rPh sb="2" eb="3">
      <t>シ</t>
    </rPh>
    <rPh sb="9" eb="10">
      <t>マイ</t>
    </rPh>
    <phoneticPr fontId="19"/>
  </si>
  <si>
    <r>
      <t>200</t>
    </r>
    <r>
      <rPr>
        <sz val="8"/>
        <rFont val="HG丸ｺﾞｼｯｸM-PRO"/>
        <family val="3"/>
        <charset val="128"/>
      </rPr>
      <t>枚をプラス</t>
    </r>
    <phoneticPr fontId="5"/>
  </si>
  <si>
    <t>安城西部</t>
    <rPh sb="0" eb="2">
      <t>アンジョウ</t>
    </rPh>
    <rPh sb="2" eb="4">
      <t>セイブ</t>
    </rPh>
    <phoneticPr fontId="19"/>
  </si>
  <si>
    <t>安城北部</t>
    <rPh sb="0" eb="2">
      <t>アンジョウ</t>
    </rPh>
    <rPh sb="2" eb="4">
      <t>ホクブ</t>
    </rPh>
    <phoneticPr fontId="19"/>
  </si>
  <si>
    <r>
      <t>清須市：</t>
    </r>
    <r>
      <rPr>
        <sz val="8"/>
        <rFont val="Arial Narrow"/>
        <family val="2"/>
      </rPr>
      <t>200</t>
    </r>
    <r>
      <rPr>
        <sz val="8"/>
        <rFont val="HG丸ｺﾞｼｯｸM-PRO"/>
        <family val="3"/>
        <charset val="128"/>
      </rPr>
      <t>枚</t>
    </r>
    <r>
      <rPr>
        <sz val="8"/>
        <rFont val="Arial Narrow"/>
        <family val="2"/>
      </rPr>
      <t xml:space="preserve"> </t>
    </r>
    <r>
      <rPr>
        <sz val="8"/>
        <rFont val="HG丸ｺﾞｼｯｸM-PRO"/>
        <family val="3"/>
        <charset val="128"/>
      </rPr>
      <t>含む</t>
    </r>
    <rPh sb="0" eb="1">
      <t>キヨシ</t>
    </rPh>
    <rPh sb="1" eb="2">
      <t>ス</t>
    </rPh>
    <rPh sb="2" eb="3">
      <t>シ</t>
    </rPh>
    <rPh sb="7" eb="8">
      <t>マイ</t>
    </rPh>
    <rPh sb="9" eb="10">
      <t>フク</t>
    </rPh>
    <phoneticPr fontId="2"/>
  </si>
  <si>
    <t>新守山</t>
    <rPh sb="0" eb="1">
      <t>シン</t>
    </rPh>
    <rPh sb="1" eb="3">
      <t>モリヤマ</t>
    </rPh>
    <phoneticPr fontId="5"/>
  </si>
  <si>
    <t>猪子石</t>
    <rPh sb="1" eb="2">
      <t>コ</t>
    </rPh>
    <rPh sb="2" eb="3">
      <t>イシ</t>
    </rPh>
    <phoneticPr fontId="5"/>
  </si>
  <si>
    <t>大須・水主町</t>
    <rPh sb="0" eb="2">
      <t>オオス</t>
    </rPh>
    <phoneticPr fontId="5"/>
  </si>
  <si>
    <t>大須・水主町</t>
    <rPh sb="0" eb="2">
      <t>オオス</t>
    </rPh>
    <rPh sb="3" eb="4">
      <t>ミズ</t>
    </rPh>
    <rPh sb="4" eb="5">
      <t>ヌシ</t>
    </rPh>
    <rPh sb="5" eb="6">
      <t>マチ</t>
    </rPh>
    <phoneticPr fontId="5"/>
  </si>
  <si>
    <t>豊橋向ヶ丘</t>
    <rPh sb="2" eb="5">
      <t>ムコウガオカ</t>
    </rPh>
    <phoneticPr fontId="19"/>
  </si>
  <si>
    <t>豊橋向ヶ丘</t>
    <rPh sb="0" eb="2">
      <t>トヨハシ</t>
    </rPh>
    <rPh sb="2" eb="5">
      <t>ムコウガオカ</t>
    </rPh>
    <phoneticPr fontId="19"/>
  </si>
  <si>
    <t>庄内通</t>
    <rPh sb="0" eb="2">
      <t>ショウナイ</t>
    </rPh>
    <rPh sb="2" eb="3">
      <t>ツウ</t>
    </rPh>
    <phoneticPr fontId="5"/>
  </si>
  <si>
    <t>庄内通</t>
    <rPh sb="0" eb="2">
      <t>ショウナイ</t>
    </rPh>
    <rPh sb="2" eb="3">
      <t>ツウ</t>
    </rPh>
    <phoneticPr fontId="5"/>
  </si>
  <si>
    <t>NAMSA</t>
    <phoneticPr fontId="5"/>
  </si>
  <si>
    <t>如意</t>
    <phoneticPr fontId="5"/>
  </si>
  <si>
    <t>NMA</t>
    <phoneticPr fontId="19"/>
  </si>
  <si>
    <t>NMSA</t>
    <phoneticPr fontId="5"/>
  </si>
  <si>
    <t>中村常磐</t>
    <rPh sb="0" eb="2">
      <t>ナカムラ</t>
    </rPh>
    <rPh sb="2" eb="4">
      <t>トキワ</t>
    </rPh>
    <phoneticPr fontId="5"/>
  </si>
  <si>
    <t>知多市</t>
    <phoneticPr fontId="19"/>
  </si>
  <si>
    <t>半田住吉</t>
    <rPh sb="0" eb="2">
      <t>ハンダ</t>
    </rPh>
    <rPh sb="2" eb="4">
      <t>スミヨシ</t>
    </rPh>
    <phoneticPr fontId="19"/>
  </si>
  <si>
    <t>半田青山</t>
  </si>
  <si>
    <t>豊川音羽(赤坂)</t>
    <rPh sb="0" eb="2">
      <t>トヨカワ</t>
    </rPh>
    <rPh sb="2" eb="3">
      <t>オト</t>
    </rPh>
    <rPh sb="3" eb="4">
      <t>ワ</t>
    </rPh>
    <rPh sb="5" eb="7">
      <t>アカサカ</t>
    </rPh>
    <phoneticPr fontId="19"/>
  </si>
  <si>
    <t>NAMYS</t>
  </si>
  <si>
    <t>NMS</t>
  </si>
  <si>
    <t>NS</t>
  </si>
  <si>
    <t>岡崎東部</t>
    <rPh sb="2" eb="3">
      <t>ヒガシ</t>
    </rPh>
    <phoneticPr fontId="19"/>
  </si>
  <si>
    <t>岡崎東部</t>
    <rPh sb="0" eb="2">
      <t>オカザキ</t>
    </rPh>
    <rPh sb="2" eb="4">
      <t>トウブ</t>
    </rPh>
    <phoneticPr fontId="19"/>
  </si>
  <si>
    <t>みよし東郷</t>
    <rPh sb="3" eb="5">
      <t>トウゴウ</t>
    </rPh>
    <phoneticPr fontId="19"/>
  </si>
  <si>
    <t>みよし刈谷</t>
    <rPh sb="3" eb="5">
      <t>カリヤ</t>
    </rPh>
    <phoneticPr fontId="19"/>
  </si>
  <si>
    <r>
      <t>一宮市：</t>
    </r>
    <r>
      <rPr>
        <sz val="9"/>
        <rFont val="Arial Narrow"/>
        <family val="2"/>
      </rPr>
      <t>300</t>
    </r>
    <r>
      <rPr>
        <sz val="8"/>
        <rFont val="HG丸ｺﾞｼｯｸM-PRO"/>
        <family val="3"/>
        <charset val="128"/>
      </rPr>
      <t>枚</t>
    </r>
    <r>
      <rPr>
        <sz val="8"/>
        <rFont val="Arial Narrow"/>
        <family val="2"/>
      </rPr>
      <t xml:space="preserve"> </t>
    </r>
    <rPh sb="0" eb="3">
      <t>イチノミヤシ</t>
    </rPh>
    <rPh sb="7" eb="8">
      <t>マイ</t>
    </rPh>
    <phoneticPr fontId="7"/>
  </si>
  <si>
    <r>
      <t>日進市：</t>
    </r>
    <r>
      <rPr>
        <sz val="9"/>
        <rFont val="Arial Narrow"/>
        <family val="2"/>
      </rPr>
      <t>300</t>
    </r>
    <r>
      <rPr>
        <sz val="9"/>
        <rFont val="HG丸ｺﾞｼｯｸM-PRO"/>
        <family val="3"/>
        <charset val="128"/>
      </rPr>
      <t>枚</t>
    </r>
    <r>
      <rPr>
        <sz val="9"/>
        <rFont val="Arial Narrow"/>
        <family val="2"/>
      </rPr>
      <t xml:space="preserve"> </t>
    </r>
    <r>
      <rPr>
        <sz val="9"/>
        <rFont val="HG丸ｺﾞｼｯｸM-PRO"/>
        <family val="3"/>
        <charset val="128"/>
      </rPr>
      <t>含む</t>
    </r>
    <rPh sb="0" eb="3">
      <t>ニッシンシ</t>
    </rPh>
    <rPh sb="7" eb="8">
      <t>マイ</t>
    </rPh>
    <rPh sb="9" eb="10">
      <t>フク</t>
    </rPh>
    <phoneticPr fontId="5"/>
  </si>
  <si>
    <r>
      <t xml:space="preserve">名東区 梅森 </t>
    </r>
    <r>
      <rPr>
        <sz val="9"/>
        <rFont val="Arial Narrow"/>
        <family val="2"/>
      </rPr>
      <t>300</t>
    </r>
    <r>
      <rPr>
        <sz val="8"/>
        <rFont val="HG丸ｺﾞｼｯｸM-PRO"/>
        <family val="3"/>
        <charset val="128"/>
      </rPr>
      <t>枚</t>
    </r>
    <rPh sb="0" eb="2">
      <t>メイトウ</t>
    </rPh>
    <rPh sb="2" eb="3">
      <t>ニシク</t>
    </rPh>
    <rPh sb="4" eb="6">
      <t>ウメモリ</t>
    </rPh>
    <phoneticPr fontId="7"/>
  </si>
  <si>
    <r>
      <t>豊田市エリア：</t>
    </r>
    <r>
      <rPr>
        <sz val="9"/>
        <rFont val="Arial Narrow"/>
        <family val="2"/>
      </rPr>
      <t>650</t>
    </r>
    <r>
      <rPr>
        <sz val="9"/>
        <rFont val="HG丸ｺﾞｼｯｸM-PRO"/>
        <family val="3"/>
        <charset val="128"/>
      </rPr>
      <t>枚</t>
    </r>
    <rPh sb="0" eb="3">
      <t>トヨタシ</t>
    </rPh>
    <rPh sb="10" eb="11">
      <t>マイ</t>
    </rPh>
    <phoneticPr fontId="19"/>
  </si>
  <si>
    <r>
      <t>知立市 知立(前島）</t>
    </r>
    <r>
      <rPr>
        <sz val="9"/>
        <rFont val="Arial Narrow"/>
        <family val="2"/>
      </rPr>
      <t>650</t>
    </r>
    <r>
      <rPr>
        <sz val="8"/>
        <rFont val="HG丸ｺﾞｼｯｸM-PRO"/>
        <family val="3"/>
        <charset val="128"/>
      </rPr>
      <t>枚</t>
    </r>
    <rPh sb="0" eb="3">
      <t>チリュウシ</t>
    </rPh>
    <rPh sb="4" eb="6">
      <t>チリュウ</t>
    </rPh>
    <rPh sb="7" eb="9">
      <t>マエシマ</t>
    </rPh>
    <rPh sb="13" eb="14">
      <t>マイ</t>
    </rPh>
    <phoneticPr fontId="7"/>
  </si>
  <si>
    <r>
      <t>岡崎市：</t>
    </r>
    <r>
      <rPr>
        <sz val="9"/>
        <rFont val="Arial Narrow"/>
        <family val="2"/>
      </rPr>
      <t>1,400</t>
    </r>
    <r>
      <rPr>
        <sz val="8"/>
        <rFont val="HG丸ｺﾞｼｯｸM-PRO"/>
        <family val="3"/>
        <charset val="128"/>
      </rPr>
      <t>枚</t>
    </r>
    <rPh sb="0" eb="3">
      <t>オカザキシ</t>
    </rPh>
    <rPh sb="9" eb="10">
      <t>マイ</t>
    </rPh>
    <phoneticPr fontId="19"/>
  </si>
  <si>
    <r>
      <t xml:space="preserve">西尾市 三江島  </t>
    </r>
    <r>
      <rPr>
        <sz val="9"/>
        <rFont val="Arial Narrow"/>
        <family val="2"/>
      </rPr>
      <t>1,400</t>
    </r>
    <r>
      <rPr>
        <sz val="8"/>
        <rFont val="HG丸ｺﾞｼｯｸM-PRO"/>
        <family val="3"/>
        <charset val="128"/>
      </rPr>
      <t>枚</t>
    </r>
    <rPh sb="0" eb="2">
      <t>ニシオ</t>
    </rPh>
    <rPh sb="2" eb="3">
      <t>チリュウシ</t>
    </rPh>
    <rPh sb="4" eb="5">
      <t>３</t>
    </rPh>
    <rPh sb="5" eb="6">
      <t>エ</t>
    </rPh>
    <rPh sb="6" eb="7">
      <t>シマ</t>
    </rPh>
    <rPh sb="14" eb="15">
      <t>マイ</t>
    </rPh>
    <phoneticPr fontId="7"/>
  </si>
  <si>
    <t>甚目寺南部</t>
    <rPh sb="0" eb="3">
      <t>ジモクジ</t>
    </rPh>
    <rPh sb="3" eb="5">
      <t>ナンブ</t>
    </rPh>
    <phoneticPr fontId="19"/>
  </si>
  <si>
    <t>木田</t>
    <rPh sb="0" eb="2">
      <t>キダ</t>
    </rPh>
    <phoneticPr fontId="19"/>
  </si>
  <si>
    <t>美和正則</t>
    <rPh sb="0" eb="2">
      <t>ミワ</t>
    </rPh>
    <rPh sb="2" eb="4">
      <t>マサノリ</t>
    </rPh>
    <phoneticPr fontId="19"/>
  </si>
  <si>
    <t>知立刈谷</t>
    <rPh sb="0" eb="2">
      <t>チリュウ</t>
    </rPh>
    <rPh sb="2" eb="4">
      <t>カリヤ</t>
    </rPh>
    <phoneticPr fontId="19"/>
  </si>
  <si>
    <r>
      <t>緑区：</t>
    </r>
    <r>
      <rPr>
        <sz val="9"/>
        <rFont val="Arial Narrow"/>
        <family val="2"/>
      </rPr>
      <t>800</t>
    </r>
    <r>
      <rPr>
        <sz val="9"/>
        <rFont val="HG丸ｺﾞｼｯｸM-PRO"/>
        <family val="3"/>
        <charset val="128"/>
      </rPr>
      <t>枚</t>
    </r>
    <r>
      <rPr>
        <sz val="9"/>
        <rFont val="Arial Narrow"/>
        <family val="2"/>
      </rPr>
      <t xml:space="preserve"> </t>
    </r>
    <r>
      <rPr>
        <sz val="9"/>
        <rFont val="HG丸ｺﾞｼｯｸM-PRO"/>
        <family val="3"/>
        <charset val="128"/>
      </rPr>
      <t>含む</t>
    </r>
    <rPh sb="0" eb="2">
      <t>ミドリク</t>
    </rPh>
    <rPh sb="6" eb="7">
      <t>マイ</t>
    </rPh>
    <rPh sb="8" eb="9">
      <t>フク</t>
    </rPh>
    <phoneticPr fontId="5"/>
  </si>
  <si>
    <r>
      <t>天白区 黒石</t>
    </r>
    <r>
      <rPr>
        <sz val="9"/>
        <rFont val="Arial Narrow"/>
        <family val="2"/>
      </rPr>
      <t xml:space="preserve"> 800</t>
    </r>
    <r>
      <rPr>
        <sz val="8"/>
        <rFont val="HG丸ｺﾞｼｯｸM-PRO"/>
        <family val="3"/>
        <charset val="128"/>
      </rPr>
      <t>枚をプラス</t>
    </r>
    <r>
      <rPr>
        <sz val="8"/>
        <rFont val="Arial Narrow"/>
        <family val="2"/>
      </rPr>
      <t xml:space="preserve">             </t>
    </r>
    <rPh sb="0" eb="2">
      <t>テンパク</t>
    </rPh>
    <rPh sb="2" eb="3">
      <t>ヒガシク</t>
    </rPh>
    <rPh sb="4" eb="6">
      <t>クロイシ</t>
    </rPh>
    <rPh sb="10" eb="11">
      <t>マイ</t>
    </rPh>
    <phoneticPr fontId="5"/>
  </si>
  <si>
    <r>
      <t>愛西市：</t>
    </r>
    <r>
      <rPr>
        <sz val="9"/>
        <rFont val="Arial Narrow"/>
        <family val="2"/>
      </rPr>
      <t>400</t>
    </r>
    <r>
      <rPr>
        <sz val="8"/>
        <rFont val="HG丸ｺﾞｼｯｸM-PRO"/>
        <family val="3"/>
        <charset val="128"/>
      </rPr>
      <t>枚</t>
    </r>
    <r>
      <rPr>
        <sz val="8"/>
        <rFont val="Arial Narrow"/>
        <family val="2"/>
      </rPr>
      <t xml:space="preserve"> </t>
    </r>
    <r>
      <rPr>
        <sz val="8"/>
        <rFont val="HG丸ｺﾞｼｯｸM-PRO"/>
        <family val="3"/>
        <charset val="128"/>
      </rPr>
      <t>含む</t>
    </r>
    <rPh sb="0" eb="1">
      <t>アイ</t>
    </rPh>
    <rPh sb="1" eb="2">
      <t>ニシ</t>
    </rPh>
    <rPh sb="2" eb="3">
      <t>シ</t>
    </rPh>
    <rPh sb="7" eb="8">
      <t>マイ</t>
    </rPh>
    <rPh sb="9" eb="10">
      <t>フク</t>
    </rPh>
    <phoneticPr fontId="7"/>
  </si>
  <si>
    <r>
      <t>弥富市：</t>
    </r>
    <r>
      <rPr>
        <sz val="9"/>
        <rFont val="Arial Narrow"/>
        <family val="2"/>
      </rPr>
      <t>250</t>
    </r>
    <r>
      <rPr>
        <sz val="8"/>
        <rFont val="HG丸ｺﾞｼｯｸM-PRO"/>
        <family val="3"/>
        <charset val="128"/>
      </rPr>
      <t>枚</t>
    </r>
    <r>
      <rPr>
        <sz val="8"/>
        <rFont val="Arial Narrow"/>
        <family val="2"/>
      </rPr>
      <t xml:space="preserve"> </t>
    </r>
    <rPh sb="0" eb="3">
      <t>ヤトミシ</t>
    </rPh>
    <rPh sb="7" eb="8">
      <t>マイ</t>
    </rPh>
    <phoneticPr fontId="19"/>
  </si>
  <si>
    <r>
      <t xml:space="preserve">愛西市永和 </t>
    </r>
    <r>
      <rPr>
        <sz val="9"/>
        <rFont val="Arial Narrow"/>
        <family val="2"/>
      </rPr>
      <t>250</t>
    </r>
    <r>
      <rPr>
        <sz val="8"/>
        <rFont val="HG丸ｺﾞｼｯｸM-PRO"/>
        <family val="3"/>
        <charset val="128"/>
      </rPr>
      <t>枚をプラス</t>
    </r>
    <rPh sb="3" eb="5">
      <t>エイワ</t>
    </rPh>
    <rPh sb="9" eb="10">
      <t>マイ</t>
    </rPh>
    <phoneticPr fontId="7"/>
  </si>
  <si>
    <r>
      <t xml:space="preserve">津島市 津島西部 </t>
    </r>
    <r>
      <rPr>
        <sz val="9"/>
        <rFont val="Arial Narrow"/>
        <family val="2"/>
      </rPr>
      <t>400</t>
    </r>
    <r>
      <rPr>
        <sz val="8"/>
        <rFont val="HG丸ｺﾞｼｯｸM-PRO"/>
        <family val="3"/>
        <charset val="128"/>
      </rPr>
      <t>枚</t>
    </r>
    <rPh sb="0" eb="3">
      <t>ツシマシ</t>
    </rPh>
    <rPh sb="4" eb="6">
      <t>ツシマ</t>
    </rPh>
    <rPh sb="6" eb="8">
      <t>セイブ</t>
    </rPh>
    <rPh sb="12" eb="13">
      <t>マイ</t>
    </rPh>
    <phoneticPr fontId="7"/>
  </si>
  <si>
    <t>△</t>
    <phoneticPr fontId="19"/>
  </si>
  <si>
    <t>△折込日が休刊日翌日の場合</t>
    <rPh sb="1" eb="3">
      <t>オリコミ</t>
    </rPh>
    <rPh sb="3" eb="4">
      <t>ビ</t>
    </rPh>
    <rPh sb="5" eb="8">
      <t>キュウカンビ</t>
    </rPh>
    <rPh sb="8" eb="10">
      <t>ヨクジツ</t>
    </rPh>
    <rPh sb="11" eb="13">
      <t>バアイ</t>
    </rPh>
    <phoneticPr fontId="19"/>
  </si>
  <si>
    <t xml:space="preserve">   先送り地区</t>
    <rPh sb="3" eb="5">
      <t>サキオク</t>
    </rPh>
    <rPh sb="6" eb="8">
      <t>チク</t>
    </rPh>
    <phoneticPr fontId="19"/>
  </si>
  <si>
    <t>△北 設 楽 郡</t>
    <phoneticPr fontId="19"/>
  </si>
  <si>
    <t xml:space="preserve">    （下記一覧表参照）　また選挙の開票報道等の都合で、新聞が</t>
    <phoneticPr fontId="7"/>
  </si>
  <si>
    <t>②休刊日翌日折込が先送りとなる地区（△）</t>
    <phoneticPr fontId="7"/>
  </si>
  <si>
    <t>地区</t>
  </si>
  <si>
    <t>三河</t>
  </si>
  <si>
    <t>新城市（新城東・新城西除く）　北設楽郡</t>
    <rPh sb="4" eb="6">
      <t>シンシロ</t>
    </rPh>
    <rPh sb="6" eb="7">
      <t>ヒガシ</t>
    </rPh>
    <rPh sb="8" eb="10">
      <t>シンシロ</t>
    </rPh>
    <rPh sb="10" eb="11">
      <t>セイ</t>
    </rPh>
    <rPh sb="11" eb="12">
      <t>ジョ</t>
    </rPh>
    <phoneticPr fontId="7"/>
  </si>
  <si>
    <t>△折込日が休刊日翌日の場合先送り地区（北設楽郡・新城市の一部）</t>
    <rPh sb="19" eb="23">
      <t>キタシタラグン</t>
    </rPh>
    <rPh sb="24" eb="27">
      <t>シンシロシ</t>
    </rPh>
    <rPh sb="28" eb="30">
      <t>イチブ</t>
    </rPh>
    <phoneticPr fontId="21"/>
  </si>
  <si>
    <t>弥富駅前</t>
    <rPh sb="2" eb="4">
      <t>エキマエ</t>
    </rPh>
    <phoneticPr fontId="19"/>
  </si>
  <si>
    <t>弥富駅前</t>
    <rPh sb="0" eb="1">
      <t>ヤ</t>
    </rPh>
    <rPh sb="1" eb="2">
      <t>トミ</t>
    </rPh>
    <rPh sb="2" eb="4">
      <t>エキマエ</t>
    </rPh>
    <phoneticPr fontId="19"/>
  </si>
  <si>
    <t>柳原・主税町</t>
    <rPh sb="0" eb="2">
      <t>ヤナギハラ</t>
    </rPh>
    <rPh sb="3" eb="6">
      <t>チカラマチ</t>
    </rPh>
    <phoneticPr fontId="5"/>
  </si>
  <si>
    <t>柳原･主税町</t>
    <rPh sb="0" eb="2">
      <t>ヤナギハラ</t>
    </rPh>
    <rPh sb="3" eb="6">
      <t>チカラマチ</t>
    </rPh>
    <phoneticPr fontId="5"/>
  </si>
  <si>
    <r>
      <t>東区：</t>
    </r>
    <r>
      <rPr>
        <sz val="9"/>
        <rFont val="Arial Narrow"/>
        <family val="2"/>
      </rPr>
      <t xml:space="preserve"> 350</t>
    </r>
    <r>
      <rPr>
        <sz val="8"/>
        <rFont val="HG丸ｺﾞｼｯｸM-PRO"/>
        <family val="3"/>
        <charset val="128"/>
      </rPr>
      <t>枚</t>
    </r>
    <r>
      <rPr>
        <sz val="8"/>
        <rFont val="Arial Narrow"/>
        <family val="2"/>
      </rPr>
      <t xml:space="preserve"> </t>
    </r>
    <r>
      <rPr>
        <sz val="8"/>
        <rFont val="HG丸ｺﾞｼｯｸM-PRO"/>
        <family val="3"/>
        <charset val="128"/>
      </rPr>
      <t>含む</t>
    </r>
    <rPh sb="0" eb="1">
      <t>ヒガシ</t>
    </rPh>
    <rPh sb="1" eb="2">
      <t>ク</t>
    </rPh>
    <rPh sb="7" eb="8">
      <t>マイ</t>
    </rPh>
    <rPh sb="9" eb="10">
      <t>フク</t>
    </rPh>
    <phoneticPr fontId="5"/>
  </si>
  <si>
    <r>
      <t>東区 高岳　</t>
    </r>
    <r>
      <rPr>
        <sz val="9"/>
        <rFont val="Arial Narrow"/>
        <family val="2"/>
      </rPr>
      <t>50</t>
    </r>
    <r>
      <rPr>
        <sz val="8"/>
        <rFont val="HG丸ｺﾞｼｯｸM-PRO"/>
        <family val="3"/>
        <charset val="128"/>
      </rPr>
      <t>枚</t>
    </r>
    <r>
      <rPr>
        <sz val="8"/>
        <rFont val="Arial Narrow"/>
        <family val="2"/>
      </rPr>
      <t xml:space="preserve"> </t>
    </r>
    <rPh sb="0" eb="2">
      <t>ヒガシク</t>
    </rPh>
    <rPh sb="3" eb="4">
      <t>タカ</t>
    </rPh>
    <rPh sb="4" eb="5">
      <t>ガク</t>
    </rPh>
    <rPh sb="8" eb="9">
      <t>マイ</t>
    </rPh>
    <phoneticPr fontId="5"/>
  </si>
  <si>
    <r>
      <t>中区：</t>
    </r>
    <r>
      <rPr>
        <sz val="9"/>
        <rFont val="Arial Narrow"/>
        <family val="2"/>
      </rPr>
      <t xml:space="preserve"> 50</t>
    </r>
    <r>
      <rPr>
        <sz val="8"/>
        <rFont val="HG丸ｺﾞｼｯｸM-PRO"/>
        <family val="3"/>
        <charset val="128"/>
      </rPr>
      <t>枚</t>
    </r>
    <r>
      <rPr>
        <sz val="8"/>
        <rFont val="Arial Narrow"/>
        <family val="2"/>
      </rPr>
      <t xml:space="preserve"> </t>
    </r>
    <r>
      <rPr>
        <sz val="8"/>
        <rFont val="HG丸ｺﾞｼｯｸM-PRO"/>
        <family val="3"/>
        <charset val="128"/>
      </rPr>
      <t>含む</t>
    </r>
    <rPh sb="0" eb="2">
      <t>ナカク</t>
    </rPh>
    <rPh sb="6" eb="7">
      <t>マイ</t>
    </rPh>
    <rPh sb="8" eb="9">
      <t>フク</t>
    </rPh>
    <phoneticPr fontId="5"/>
  </si>
  <si>
    <r>
      <t>北区</t>
    </r>
    <r>
      <rPr>
        <sz val="9"/>
        <rFont val="Arial Narrow"/>
        <family val="2"/>
      </rPr>
      <t>: 250</t>
    </r>
    <r>
      <rPr>
        <sz val="8"/>
        <rFont val="HG丸ｺﾞｼｯｸM-PRO"/>
        <family val="3"/>
        <charset val="128"/>
      </rPr>
      <t>枚</t>
    </r>
    <r>
      <rPr>
        <sz val="8"/>
        <rFont val="Arial Narrow"/>
        <family val="2"/>
      </rPr>
      <t xml:space="preserve"> </t>
    </r>
    <r>
      <rPr>
        <sz val="8"/>
        <rFont val="HG丸ｺﾞｼｯｸM-PRO"/>
        <family val="3"/>
        <charset val="128"/>
      </rPr>
      <t>含む</t>
    </r>
    <phoneticPr fontId="5"/>
  </si>
  <si>
    <r>
      <t>港区：</t>
    </r>
    <r>
      <rPr>
        <sz val="9"/>
        <rFont val="Arial Narrow"/>
        <family val="2"/>
      </rPr>
      <t>200</t>
    </r>
    <r>
      <rPr>
        <sz val="9"/>
        <rFont val="HG丸ｺﾞｼｯｸM-PRO"/>
        <family val="3"/>
        <charset val="128"/>
      </rPr>
      <t>枚</t>
    </r>
    <r>
      <rPr>
        <sz val="9"/>
        <rFont val="Arial Narrow"/>
        <family val="2"/>
      </rPr>
      <t xml:space="preserve"> </t>
    </r>
    <r>
      <rPr>
        <sz val="9"/>
        <rFont val="HG丸ｺﾞｼｯｸM-PRO"/>
        <family val="3"/>
        <charset val="128"/>
      </rPr>
      <t>含む</t>
    </r>
    <rPh sb="0" eb="1">
      <t>ミナト</t>
    </rPh>
    <rPh sb="1" eb="2">
      <t>ク</t>
    </rPh>
    <rPh sb="6" eb="7">
      <t>マイ</t>
    </rPh>
    <phoneticPr fontId="5"/>
  </si>
  <si>
    <t>大手</t>
    <phoneticPr fontId="5"/>
  </si>
  <si>
    <t>大手</t>
    <rPh sb="0" eb="2">
      <t>オオテ</t>
    </rPh>
    <phoneticPr fontId="5"/>
  </si>
  <si>
    <t>弥富中央</t>
    <rPh sb="2" eb="4">
      <t>チュウオウ</t>
    </rPh>
    <phoneticPr fontId="19"/>
  </si>
  <si>
    <t>弥富中央</t>
    <rPh sb="0" eb="2">
      <t>ヤトミ</t>
    </rPh>
    <rPh sb="2" eb="4">
      <t>チュウオウ</t>
    </rPh>
    <phoneticPr fontId="19"/>
  </si>
  <si>
    <t>さくら</t>
    <phoneticPr fontId="5"/>
  </si>
  <si>
    <t>大磯</t>
    <rPh sb="0" eb="2">
      <t>オオイソ</t>
    </rPh>
    <phoneticPr fontId="5"/>
  </si>
  <si>
    <t>桜田</t>
    <rPh sb="0" eb="1">
      <t>サクラ</t>
    </rPh>
    <rPh sb="1" eb="2">
      <t>タ</t>
    </rPh>
    <phoneticPr fontId="5"/>
  </si>
  <si>
    <t>江南中部</t>
    <rPh sb="0" eb="2">
      <t>コウナン</t>
    </rPh>
    <rPh sb="2" eb="4">
      <t>チュウブ</t>
    </rPh>
    <phoneticPr fontId="19"/>
  </si>
  <si>
    <t>大府・共和</t>
    <rPh sb="3" eb="5">
      <t>キョウワ</t>
    </rPh>
    <phoneticPr fontId="19"/>
  </si>
  <si>
    <r>
      <t>東区：</t>
    </r>
    <r>
      <rPr>
        <sz val="9"/>
        <rFont val="Arial Narrow"/>
        <family val="2"/>
      </rPr>
      <t xml:space="preserve"> 1,550</t>
    </r>
    <r>
      <rPr>
        <sz val="8"/>
        <rFont val="HG丸ｺﾞｼｯｸM-PRO"/>
        <family val="3"/>
        <charset val="128"/>
      </rPr>
      <t>枚</t>
    </r>
    <r>
      <rPr>
        <sz val="8"/>
        <rFont val="Arial Narrow"/>
        <family val="2"/>
      </rPr>
      <t xml:space="preserve"> </t>
    </r>
    <r>
      <rPr>
        <sz val="8"/>
        <rFont val="HG丸ｺﾞｼｯｸM-PRO"/>
        <family val="3"/>
        <charset val="128"/>
      </rPr>
      <t>含む</t>
    </r>
    <rPh sb="0" eb="2">
      <t>ヒガシク</t>
    </rPh>
    <rPh sb="9" eb="10">
      <t>マイ</t>
    </rPh>
    <rPh sb="11" eb="12">
      <t>フク</t>
    </rPh>
    <phoneticPr fontId="5"/>
  </si>
  <si>
    <r>
      <t xml:space="preserve">中区久屋大通 </t>
    </r>
    <r>
      <rPr>
        <sz val="8"/>
        <rFont val="Arial Narrow"/>
        <family val="2"/>
      </rPr>
      <t>1,550</t>
    </r>
    <r>
      <rPr>
        <sz val="8"/>
        <rFont val="HG丸ｺﾞｼｯｸM-PRO"/>
        <family val="3"/>
        <charset val="128"/>
      </rPr>
      <t xml:space="preserve">枚 </t>
    </r>
    <rPh sb="0" eb="2">
      <t>ナカク</t>
    </rPh>
    <rPh sb="2" eb="3">
      <t>ヒサ</t>
    </rPh>
    <rPh sb="3" eb="4">
      <t>ヤ</t>
    </rPh>
    <rPh sb="4" eb="5">
      <t>オオ</t>
    </rPh>
    <rPh sb="5" eb="6">
      <t>ツウ</t>
    </rPh>
    <rPh sb="6" eb="7">
      <t>オオマチ</t>
    </rPh>
    <phoneticPr fontId="5"/>
  </si>
  <si>
    <r>
      <t>北区：</t>
    </r>
    <r>
      <rPr>
        <sz val="9"/>
        <rFont val="Arial Narrow"/>
        <family val="2"/>
      </rPr>
      <t xml:space="preserve"> 750</t>
    </r>
    <r>
      <rPr>
        <sz val="8"/>
        <rFont val="HG丸ｺﾞｼｯｸM-PRO"/>
        <family val="3"/>
        <charset val="128"/>
      </rPr>
      <t>枚</t>
    </r>
    <r>
      <rPr>
        <sz val="8"/>
        <rFont val="Arial Narrow"/>
        <family val="2"/>
      </rPr>
      <t xml:space="preserve"> </t>
    </r>
    <r>
      <rPr>
        <sz val="8"/>
        <rFont val="HG丸ｺﾞｼｯｸM-PRO"/>
        <family val="3"/>
        <charset val="128"/>
      </rPr>
      <t>含む</t>
    </r>
    <rPh sb="0" eb="1">
      <t>キタ</t>
    </rPh>
    <rPh sb="1" eb="2">
      <t>ナカク</t>
    </rPh>
    <rPh sb="7" eb="8">
      <t>マイ</t>
    </rPh>
    <rPh sb="9" eb="10">
      <t>フク</t>
    </rPh>
    <phoneticPr fontId="5"/>
  </si>
  <si>
    <r>
      <t>東区 大曽根</t>
    </r>
    <r>
      <rPr>
        <sz val="9"/>
        <rFont val="Arial Narrow"/>
        <family val="2"/>
      </rPr>
      <t xml:space="preserve"> 750</t>
    </r>
    <r>
      <rPr>
        <sz val="8"/>
        <rFont val="HG丸ｺﾞｼｯｸM-PRO"/>
        <family val="3"/>
        <charset val="128"/>
      </rPr>
      <t>枚</t>
    </r>
    <rPh sb="0" eb="1">
      <t>ヒガシ</t>
    </rPh>
    <rPh sb="1" eb="2">
      <t>ヒガシク</t>
    </rPh>
    <rPh sb="3" eb="6">
      <t>オオゾネ</t>
    </rPh>
    <rPh sb="10" eb="11">
      <t>マイ</t>
    </rPh>
    <phoneticPr fontId="5"/>
  </si>
  <si>
    <r>
      <t>昭和区 阿由知</t>
    </r>
    <r>
      <rPr>
        <sz val="9"/>
        <rFont val="Arial Narrow"/>
        <family val="2"/>
      </rPr>
      <t xml:space="preserve"> 200</t>
    </r>
    <r>
      <rPr>
        <sz val="8"/>
        <rFont val="HG丸ｺﾞｼｯｸM-PRO"/>
        <family val="3"/>
        <charset val="128"/>
      </rPr>
      <t>枚</t>
    </r>
    <rPh sb="0" eb="2">
      <t>ショウワ</t>
    </rPh>
    <rPh sb="2" eb="3">
      <t>ヒガシク</t>
    </rPh>
    <rPh sb="4" eb="5">
      <t>オク</t>
    </rPh>
    <rPh sb="5" eb="7">
      <t>ユシ</t>
    </rPh>
    <rPh sb="11" eb="12">
      <t>マイ</t>
    </rPh>
    <phoneticPr fontId="5"/>
  </si>
  <si>
    <r>
      <t>守山区：</t>
    </r>
    <r>
      <rPr>
        <sz val="9"/>
        <rFont val="Arial Narrow"/>
        <family val="2"/>
      </rPr>
      <t>1,200</t>
    </r>
    <r>
      <rPr>
        <sz val="9"/>
        <rFont val="HG丸ｺﾞｼｯｸM-PRO"/>
        <family val="3"/>
        <charset val="128"/>
      </rPr>
      <t>枚</t>
    </r>
    <rPh sb="0" eb="3">
      <t>モリヤマク</t>
    </rPh>
    <rPh sb="9" eb="10">
      <t>マイ</t>
    </rPh>
    <phoneticPr fontId="5"/>
  </si>
  <si>
    <r>
      <t>千種区：</t>
    </r>
    <r>
      <rPr>
        <sz val="9"/>
        <rFont val="Arial Narrow"/>
        <family val="2"/>
      </rPr>
      <t>200</t>
    </r>
    <r>
      <rPr>
        <sz val="9"/>
        <rFont val="HG丸ｺﾞｼｯｸM-PRO"/>
        <family val="3"/>
        <charset val="128"/>
      </rPr>
      <t>枚</t>
    </r>
    <r>
      <rPr>
        <sz val="9"/>
        <rFont val="Arial Narrow"/>
        <family val="2"/>
      </rPr>
      <t xml:space="preserve"> </t>
    </r>
    <r>
      <rPr>
        <sz val="9"/>
        <rFont val="HG丸ｺﾞｼｯｸM-PRO"/>
        <family val="3"/>
        <charset val="128"/>
      </rPr>
      <t>含む</t>
    </r>
    <rPh sb="0" eb="2">
      <t>チクサ</t>
    </rPh>
    <rPh sb="2" eb="3">
      <t>ク</t>
    </rPh>
    <rPh sb="7" eb="8">
      <t>マイ</t>
    </rPh>
    <rPh sb="9" eb="10">
      <t>フク</t>
    </rPh>
    <phoneticPr fontId="5"/>
  </si>
  <si>
    <r>
      <t>天白区：</t>
    </r>
    <r>
      <rPr>
        <sz val="9"/>
        <rFont val="Arial Narrow"/>
        <family val="2"/>
      </rPr>
      <t>300</t>
    </r>
    <r>
      <rPr>
        <sz val="9"/>
        <rFont val="HG丸ｺﾞｼｯｸM-PRO"/>
        <family val="3"/>
        <charset val="128"/>
      </rPr>
      <t>枚</t>
    </r>
    <r>
      <rPr>
        <sz val="9"/>
        <rFont val="Arial Narrow"/>
        <family val="2"/>
      </rPr>
      <t xml:space="preserve"> </t>
    </r>
    <r>
      <rPr>
        <sz val="9"/>
        <rFont val="HG丸ｺﾞｼｯｸM-PRO"/>
        <family val="3"/>
        <charset val="128"/>
      </rPr>
      <t>含む</t>
    </r>
    <rPh sb="0" eb="2">
      <t>テンパク</t>
    </rPh>
    <rPh sb="2" eb="3">
      <t>ク</t>
    </rPh>
    <rPh sb="7" eb="8">
      <t>マイ</t>
    </rPh>
    <rPh sb="9" eb="10">
      <t>フク</t>
    </rPh>
    <phoneticPr fontId="5"/>
  </si>
  <si>
    <r>
      <t xml:space="preserve">昭和区 山手通 </t>
    </r>
    <r>
      <rPr>
        <sz val="9"/>
        <rFont val="Arial Narrow"/>
        <family val="2"/>
      </rPr>
      <t>300</t>
    </r>
    <r>
      <rPr>
        <sz val="8"/>
        <rFont val="HG丸ｺﾞｼｯｸM-PRO"/>
        <family val="3"/>
        <charset val="128"/>
      </rPr>
      <t>枚</t>
    </r>
    <r>
      <rPr>
        <sz val="8"/>
        <rFont val="Arial Narrow"/>
        <family val="2"/>
      </rPr>
      <t xml:space="preserve"> </t>
    </r>
    <rPh sb="0" eb="2">
      <t>ショウワ</t>
    </rPh>
    <rPh sb="2" eb="3">
      <t>ク</t>
    </rPh>
    <rPh sb="4" eb="6">
      <t>ヤマテ</t>
    </rPh>
    <rPh sb="6" eb="7">
      <t>ツウ</t>
    </rPh>
    <rPh sb="11" eb="12">
      <t>マイ</t>
    </rPh>
    <phoneticPr fontId="5"/>
  </si>
  <si>
    <r>
      <t>熱田区：</t>
    </r>
    <r>
      <rPr>
        <sz val="9"/>
        <rFont val="Arial Narrow"/>
        <family val="2"/>
      </rPr>
      <t>300</t>
    </r>
    <r>
      <rPr>
        <sz val="9"/>
        <rFont val="HG丸ｺﾞｼｯｸM-PRO"/>
        <family val="3"/>
        <charset val="128"/>
      </rPr>
      <t>枚</t>
    </r>
    <r>
      <rPr>
        <sz val="9"/>
        <rFont val="Arial Narrow"/>
        <family val="2"/>
      </rPr>
      <t xml:space="preserve"> </t>
    </r>
    <r>
      <rPr>
        <sz val="9"/>
        <rFont val="HG丸ｺﾞｼｯｸM-PRO"/>
        <family val="3"/>
        <charset val="128"/>
      </rPr>
      <t>含む</t>
    </r>
    <rPh sb="0" eb="2">
      <t>アツタ</t>
    </rPh>
    <rPh sb="2" eb="3">
      <t>メイトウク</t>
    </rPh>
    <rPh sb="7" eb="8">
      <t>マイ</t>
    </rPh>
    <rPh sb="9" eb="10">
      <t>フク</t>
    </rPh>
    <phoneticPr fontId="5"/>
  </si>
  <si>
    <r>
      <t>港区：</t>
    </r>
    <r>
      <rPr>
        <sz val="9"/>
        <rFont val="Arial Narrow"/>
        <family val="2"/>
      </rPr>
      <t>750</t>
    </r>
    <r>
      <rPr>
        <sz val="9"/>
        <rFont val="HG丸ｺﾞｼｯｸM-PRO"/>
        <family val="3"/>
        <charset val="128"/>
      </rPr>
      <t>枚</t>
    </r>
    <r>
      <rPr>
        <sz val="9"/>
        <rFont val="Arial Narrow"/>
        <family val="2"/>
      </rPr>
      <t xml:space="preserve"> </t>
    </r>
    <r>
      <rPr>
        <sz val="9"/>
        <rFont val="HG丸ｺﾞｼｯｸM-PRO"/>
        <family val="3"/>
        <charset val="128"/>
      </rPr>
      <t>含む</t>
    </r>
    <rPh sb="0" eb="1">
      <t>ミナト</t>
    </rPh>
    <rPh sb="1" eb="2">
      <t>ミドリク</t>
    </rPh>
    <rPh sb="6" eb="7">
      <t>マイ</t>
    </rPh>
    <rPh sb="8" eb="9">
      <t>フク</t>
    </rPh>
    <phoneticPr fontId="5"/>
  </si>
  <si>
    <r>
      <t>南区 明治</t>
    </r>
    <r>
      <rPr>
        <sz val="9"/>
        <rFont val="Arial Narrow"/>
        <family val="2"/>
      </rPr>
      <t xml:space="preserve"> 300</t>
    </r>
    <r>
      <rPr>
        <sz val="8"/>
        <rFont val="HG丸ｺﾞｼｯｸM-PRO"/>
        <family val="3"/>
        <charset val="128"/>
      </rPr>
      <t>枚　をプラス</t>
    </r>
    <rPh sb="0" eb="1">
      <t>ミナミ</t>
    </rPh>
    <rPh sb="1" eb="2">
      <t>ク</t>
    </rPh>
    <rPh sb="3" eb="5">
      <t>メイジ</t>
    </rPh>
    <rPh sb="9" eb="10">
      <t>マイ</t>
    </rPh>
    <phoneticPr fontId="5"/>
  </si>
  <si>
    <r>
      <t>江南市</t>
    </r>
    <r>
      <rPr>
        <sz val="8"/>
        <rFont val="Arial Narrow"/>
        <family val="2"/>
      </rPr>
      <t xml:space="preserve"> </t>
    </r>
    <r>
      <rPr>
        <sz val="8"/>
        <rFont val="HG丸ｺﾞｼｯｸM-PRO"/>
        <family val="3"/>
        <charset val="128"/>
      </rPr>
      <t>加納馬場　</t>
    </r>
    <r>
      <rPr>
        <sz val="8"/>
        <rFont val="Arial Narrow"/>
        <family val="2"/>
      </rPr>
      <t>600</t>
    </r>
    <r>
      <rPr>
        <sz val="8"/>
        <rFont val="HG丸ｺﾞｼｯｸM-PRO"/>
        <family val="3"/>
        <charset val="128"/>
      </rPr>
      <t>枚</t>
    </r>
    <r>
      <rPr>
        <sz val="8"/>
        <rFont val="Arial Narrow"/>
        <family val="2"/>
      </rPr>
      <t xml:space="preserve">              </t>
    </r>
    <r>
      <rPr>
        <sz val="8"/>
        <rFont val="HG丸ｺﾞｼｯｸM-PRO"/>
        <family val="3"/>
        <charset val="128"/>
      </rPr>
      <t>稲沢市　稲沢下津　</t>
    </r>
    <r>
      <rPr>
        <sz val="9"/>
        <rFont val="Arial Narrow"/>
        <family val="2"/>
      </rPr>
      <t>300</t>
    </r>
    <r>
      <rPr>
        <sz val="8"/>
        <rFont val="HG丸ｺﾞｼｯｸM-PRO"/>
        <family val="3"/>
        <charset val="128"/>
      </rPr>
      <t>枚</t>
    </r>
    <r>
      <rPr>
        <sz val="8"/>
        <rFont val="Arial Narrow"/>
        <family val="2"/>
      </rPr>
      <t xml:space="preserve">                 </t>
    </r>
    <r>
      <rPr>
        <sz val="8"/>
        <rFont val="HG丸ｺﾞｼｯｸM-PRO"/>
        <family val="3"/>
        <charset val="128"/>
      </rPr>
      <t>稲沢市　下津北部　</t>
    </r>
    <r>
      <rPr>
        <sz val="9"/>
        <rFont val="Arial Narrow"/>
        <family val="2"/>
      </rPr>
      <t>250</t>
    </r>
    <r>
      <rPr>
        <sz val="8"/>
        <rFont val="HG丸ｺﾞｼｯｸM-PRO"/>
        <family val="3"/>
        <charset val="128"/>
      </rPr>
      <t>枚</t>
    </r>
    <rPh sb="0" eb="3">
      <t>コウナンシ</t>
    </rPh>
    <rPh sb="4" eb="6">
      <t>カノウ</t>
    </rPh>
    <rPh sb="6" eb="8">
      <t>ババ</t>
    </rPh>
    <rPh sb="12" eb="13">
      <t>マイ</t>
    </rPh>
    <rPh sb="27" eb="30">
      <t>イナザワシ</t>
    </rPh>
    <rPh sb="31" eb="33">
      <t>イナザワ</t>
    </rPh>
    <rPh sb="33" eb="34">
      <t>シタ</t>
    </rPh>
    <rPh sb="34" eb="35">
      <t>ツ</t>
    </rPh>
    <rPh sb="39" eb="40">
      <t>マイ</t>
    </rPh>
    <rPh sb="63" eb="65">
      <t>ホクブ</t>
    </rPh>
    <phoneticPr fontId="7"/>
  </si>
  <si>
    <r>
      <t>一宮市：</t>
    </r>
    <r>
      <rPr>
        <sz val="9"/>
        <rFont val="Arial Narrow"/>
        <family val="2"/>
      </rPr>
      <t>250</t>
    </r>
    <r>
      <rPr>
        <sz val="8"/>
        <rFont val="HG丸ｺﾞｼｯｸM-PRO"/>
        <family val="3"/>
        <charset val="128"/>
      </rPr>
      <t>枚</t>
    </r>
    <r>
      <rPr>
        <sz val="8"/>
        <rFont val="Arial Narrow"/>
        <family val="2"/>
      </rPr>
      <t xml:space="preserve"> </t>
    </r>
    <r>
      <rPr>
        <sz val="8"/>
        <rFont val="HG丸ｺﾞｼｯｸM-PRO"/>
        <family val="3"/>
        <charset val="128"/>
      </rPr>
      <t>含む</t>
    </r>
    <rPh sb="0" eb="3">
      <t>イチノミヤシ</t>
    </rPh>
    <rPh sb="7" eb="8">
      <t>マイ</t>
    </rPh>
    <rPh sb="9" eb="10">
      <t>フク</t>
    </rPh>
    <phoneticPr fontId="7"/>
  </si>
  <si>
    <r>
      <t>蟹江町：</t>
    </r>
    <r>
      <rPr>
        <sz val="9"/>
        <rFont val="Arial Narrow"/>
        <family val="2"/>
      </rPr>
      <t>500</t>
    </r>
    <r>
      <rPr>
        <sz val="8"/>
        <rFont val="HG丸ｺﾞｼｯｸM-PRO"/>
        <family val="3"/>
        <charset val="128"/>
      </rPr>
      <t>枚</t>
    </r>
    <r>
      <rPr>
        <sz val="8"/>
        <rFont val="Arial Narrow"/>
        <family val="2"/>
      </rPr>
      <t xml:space="preserve"> </t>
    </r>
    <r>
      <rPr>
        <sz val="8"/>
        <rFont val="HG丸ｺﾞｼｯｸM-PRO"/>
        <family val="3"/>
        <charset val="128"/>
      </rPr>
      <t>含む</t>
    </r>
    <rPh sb="0" eb="2">
      <t>カニエ</t>
    </rPh>
    <rPh sb="2" eb="3">
      <t>マチ</t>
    </rPh>
    <rPh sb="7" eb="8">
      <t>マイ</t>
    </rPh>
    <rPh sb="9" eb="10">
      <t>フク</t>
    </rPh>
    <phoneticPr fontId="19"/>
  </si>
  <si>
    <r>
      <t xml:space="preserve">愛西市永和 </t>
    </r>
    <r>
      <rPr>
        <sz val="9"/>
        <rFont val="Arial Narrow"/>
        <family val="2"/>
      </rPr>
      <t>500</t>
    </r>
    <r>
      <rPr>
        <sz val="8"/>
        <rFont val="HG丸ｺﾞｼｯｸM-PRO"/>
        <family val="3"/>
        <charset val="128"/>
      </rPr>
      <t>枚をプラス</t>
    </r>
    <rPh sb="3" eb="5">
      <t>エイワ</t>
    </rPh>
    <rPh sb="9" eb="10">
      <t>マイ</t>
    </rPh>
    <phoneticPr fontId="7"/>
  </si>
  <si>
    <r>
      <t xml:space="preserve">丹羽郡 柏　森 </t>
    </r>
    <r>
      <rPr>
        <sz val="9"/>
        <rFont val="Arial Narrow"/>
        <family val="2"/>
      </rPr>
      <t>500</t>
    </r>
    <r>
      <rPr>
        <sz val="8"/>
        <rFont val="HG丸ｺﾞｼｯｸM-PRO"/>
        <family val="3"/>
        <charset val="128"/>
      </rPr>
      <t>枚</t>
    </r>
    <rPh sb="0" eb="2">
      <t>ニワ</t>
    </rPh>
    <rPh sb="2" eb="3">
      <t>グン</t>
    </rPh>
    <rPh sb="4" eb="5">
      <t>カシワ</t>
    </rPh>
    <rPh sb="6" eb="7">
      <t>モリ</t>
    </rPh>
    <phoneticPr fontId="7"/>
  </si>
  <si>
    <r>
      <t>一宮市：</t>
    </r>
    <r>
      <rPr>
        <sz val="9"/>
        <rFont val="HG丸ｺﾞｼｯｸM-PRO"/>
        <family val="3"/>
        <charset val="128"/>
      </rPr>
      <t xml:space="preserve"> </t>
    </r>
    <r>
      <rPr>
        <sz val="9"/>
        <rFont val="Arial Narrow"/>
        <family val="2"/>
      </rPr>
      <t>600</t>
    </r>
    <r>
      <rPr>
        <sz val="8"/>
        <rFont val="HG丸ｺﾞｼｯｸM-PRO"/>
        <family val="3"/>
        <charset val="128"/>
      </rPr>
      <t>枚</t>
    </r>
    <rPh sb="0" eb="3">
      <t>イチノミヤシ</t>
    </rPh>
    <rPh sb="8" eb="9">
      <t>マイ</t>
    </rPh>
    <phoneticPr fontId="19"/>
  </si>
  <si>
    <r>
      <t>江南市：</t>
    </r>
    <r>
      <rPr>
        <sz val="9"/>
        <rFont val="Arial Narrow"/>
        <family val="2"/>
      </rPr>
      <t>500</t>
    </r>
    <r>
      <rPr>
        <sz val="8"/>
        <rFont val="HG丸ｺﾞｼｯｸM-PRO"/>
        <family val="3"/>
        <charset val="128"/>
      </rPr>
      <t>枚</t>
    </r>
    <rPh sb="0" eb="2">
      <t>コウナン</t>
    </rPh>
    <rPh sb="2" eb="3">
      <t>ツシマシ</t>
    </rPh>
    <rPh sb="7" eb="8">
      <t>マイ</t>
    </rPh>
    <phoneticPr fontId="19"/>
  </si>
  <si>
    <r>
      <t>大口町：</t>
    </r>
    <r>
      <rPr>
        <sz val="9"/>
        <rFont val="Arial Narrow"/>
        <family val="2"/>
      </rPr>
      <t>650</t>
    </r>
    <r>
      <rPr>
        <sz val="8"/>
        <rFont val="HG丸ｺﾞｼｯｸM-PRO"/>
        <family val="3"/>
        <charset val="128"/>
      </rPr>
      <t>枚含む</t>
    </r>
    <rPh sb="0" eb="2">
      <t>オオグチ</t>
    </rPh>
    <rPh sb="2" eb="3">
      <t>ヤトミチョウ</t>
    </rPh>
    <rPh sb="7" eb="8">
      <t>マイ</t>
    </rPh>
    <rPh sb="8" eb="9">
      <t>フク</t>
    </rPh>
    <phoneticPr fontId="19"/>
  </si>
  <si>
    <r>
      <t>丹羽郡 柏森</t>
    </r>
    <r>
      <rPr>
        <sz val="9"/>
        <rFont val="HG丸ｺﾞｼｯｸM-PRO"/>
        <family val="3"/>
        <charset val="128"/>
      </rPr>
      <t xml:space="preserve"> </t>
    </r>
    <r>
      <rPr>
        <sz val="9"/>
        <rFont val="Arial Narrow"/>
        <family val="2"/>
      </rPr>
      <t>650</t>
    </r>
    <r>
      <rPr>
        <sz val="8"/>
        <rFont val="HG丸ｺﾞｼｯｸM-PRO"/>
        <family val="3"/>
        <charset val="128"/>
      </rPr>
      <t>枚</t>
    </r>
    <rPh sb="0" eb="2">
      <t>ニワ</t>
    </rPh>
    <rPh sb="2" eb="3">
      <t>グン</t>
    </rPh>
    <rPh sb="4" eb="5">
      <t>カシワ</t>
    </rPh>
    <rPh sb="5" eb="6">
      <t>モリ</t>
    </rPh>
    <phoneticPr fontId="7"/>
  </si>
  <si>
    <r>
      <t>豊橋市：</t>
    </r>
    <r>
      <rPr>
        <sz val="9"/>
        <rFont val="Arial Narrow"/>
        <family val="2"/>
      </rPr>
      <t>500</t>
    </r>
    <r>
      <rPr>
        <sz val="8"/>
        <rFont val="HG丸ｺﾞｼｯｸM-PRO"/>
        <family val="3"/>
        <charset val="128"/>
      </rPr>
      <t>枚含む</t>
    </r>
    <rPh sb="0" eb="3">
      <t>トヨハシシ</t>
    </rPh>
    <rPh sb="7" eb="8">
      <t>マイ</t>
    </rPh>
    <rPh sb="8" eb="9">
      <t>フク</t>
    </rPh>
    <phoneticPr fontId="19"/>
  </si>
  <si>
    <r>
      <t>豊橋市：</t>
    </r>
    <r>
      <rPr>
        <sz val="9"/>
        <rFont val="Arial Narrow"/>
        <family val="2"/>
      </rPr>
      <t>700</t>
    </r>
    <r>
      <rPr>
        <sz val="8"/>
        <rFont val="HG丸ｺﾞｼｯｸM-PRO"/>
        <family val="3"/>
        <charset val="128"/>
      </rPr>
      <t>枚含む</t>
    </r>
    <rPh sb="0" eb="3">
      <t>トヨハシシ</t>
    </rPh>
    <rPh sb="7" eb="8">
      <t>マイ</t>
    </rPh>
    <rPh sb="8" eb="9">
      <t>フク</t>
    </rPh>
    <phoneticPr fontId="19"/>
  </si>
  <si>
    <r>
      <t xml:space="preserve">豊川市 三河一宮 </t>
    </r>
    <r>
      <rPr>
        <sz val="9"/>
        <rFont val="Arial Narrow"/>
        <family val="2"/>
      </rPr>
      <t>500</t>
    </r>
    <r>
      <rPr>
        <sz val="8"/>
        <rFont val="HG丸ｺﾞｼｯｸM-PRO"/>
        <family val="3"/>
        <charset val="128"/>
      </rPr>
      <t>枚</t>
    </r>
    <rPh sb="0" eb="3">
      <t>トヨカワシ</t>
    </rPh>
    <rPh sb="4" eb="6">
      <t>ミカワ</t>
    </rPh>
    <rPh sb="6" eb="8">
      <t>イチミヤ</t>
    </rPh>
    <rPh sb="12" eb="13">
      <t>マイ</t>
    </rPh>
    <phoneticPr fontId="7"/>
  </si>
  <si>
    <r>
      <t xml:space="preserve">豊川市 西小坂井 </t>
    </r>
    <r>
      <rPr>
        <sz val="9"/>
        <rFont val="Arial Narrow"/>
        <family val="2"/>
      </rPr>
      <t>700</t>
    </r>
    <r>
      <rPr>
        <sz val="8"/>
        <rFont val="HG丸ｺﾞｼｯｸM-PRO"/>
        <family val="3"/>
        <charset val="128"/>
      </rPr>
      <t>枚</t>
    </r>
    <rPh sb="0" eb="3">
      <t>トヨカワシ</t>
    </rPh>
    <rPh sb="4" eb="5">
      <t>セイ</t>
    </rPh>
    <rPh sb="5" eb="8">
      <t>コザカイ</t>
    </rPh>
    <rPh sb="12" eb="13">
      <t>マイ</t>
    </rPh>
    <phoneticPr fontId="7"/>
  </si>
  <si>
    <r>
      <t>守山区：</t>
    </r>
    <r>
      <rPr>
        <sz val="9"/>
        <rFont val="Arial Narrow"/>
        <family val="2"/>
      </rPr>
      <t>50</t>
    </r>
    <r>
      <rPr>
        <sz val="8"/>
        <rFont val="HG丸ｺﾞｼｯｸM-PRO"/>
        <family val="3"/>
        <charset val="128"/>
      </rPr>
      <t>枚含む</t>
    </r>
    <rPh sb="0" eb="3">
      <t>モリヤマク</t>
    </rPh>
    <rPh sb="6" eb="7">
      <t>マイ</t>
    </rPh>
    <rPh sb="7" eb="8">
      <t>フク</t>
    </rPh>
    <phoneticPr fontId="19"/>
  </si>
  <si>
    <r>
      <t xml:space="preserve">阿久比町：  </t>
    </r>
    <r>
      <rPr>
        <sz val="9"/>
        <rFont val="Arial Narrow"/>
        <family val="2"/>
      </rPr>
      <t>450</t>
    </r>
    <r>
      <rPr>
        <sz val="8"/>
        <rFont val="HG丸ｺﾞｼｯｸM-PRO"/>
        <family val="3"/>
        <charset val="128"/>
      </rPr>
      <t>枚含む</t>
    </r>
    <rPh sb="0" eb="4">
      <t>アグイチョウ</t>
    </rPh>
    <rPh sb="10" eb="11">
      <t>マイ</t>
    </rPh>
    <rPh sb="11" eb="12">
      <t>フク</t>
    </rPh>
    <phoneticPr fontId="19"/>
  </si>
  <si>
    <r>
      <t xml:space="preserve">東ヶ丘   </t>
    </r>
    <r>
      <rPr>
        <sz val="9"/>
        <rFont val="Arial Narrow"/>
        <family val="2"/>
      </rPr>
      <t>450</t>
    </r>
    <r>
      <rPr>
        <sz val="8"/>
        <rFont val="HG丸ｺﾞｼｯｸM-PRO"/>
        <family val="3"/>
        <charset val="128"/>
      </rPr>
      <t>枚をプラス</t>
    </r>
    <rPh sb="0" eb="1">
      <t>トウ</t>
    </rPh>
    <rPh sb="2" eb="3">
      <t>オカ</t>
    </rPh>
    <rPh sb="9" eb="10">
      <t>マイ</t>
    </rPh>
    <phoneticPr fontId="7"/>
  </si>
  <si>
    <t>六ツ美北</t>
    <rPh sb="0" eb="1">
      <t>ム</t>
    </rPh>
    <rPh sb="2" eb="3">
      <t>ミ</t>
    </rPh>
    <rPh sb="3" eb="4">
      <t>キタ</t>
    </rPh>
    <phoneticPr fontId="19"/>
  </si>
  <si>
    <t>稲沢平和</t>
    <rPh sb="0" eb="2">
      <t>イナザワ</t>
    </rPh>
    <phoneticPr fontId="21"/>
  </si>
  <si>
    <t>稲沢東部</t>
    <rPh sb="2" eb="4">
      <t>トウブ</t>
    </rPh>
    <phoneticPr fontId="21"/>
  </si>
  <si>
    <t>葵</t>
    <rPh sb="0" eb="1">
      <t>アオイ</t>
    </rPh>
    <phoneticPr fontId="5"/>
  </si>
  <si>
    <t>布池</t>
    <rPh sb="0" eb="1">
      <t>ヌノ</t>
    </rPh>
    <rPh sb="1" eb="2">
      <t>イケ</t>
    </rPh>
    <phoneticPr fontId="5"/>
  </si>
  <si>
    <t>をプラス　</t>
    <phoneticPr fontId="5"/>
  </si>
  <si>
    <t>高田</t>
    <rPh sb="0" eb="2">
      <t>タカタ</t>
    </rPh>
    <phoneticPr fontId="5"/>
  </si>
  <si>
    <t>高田</t>
    <rPh sb="0" eb="2">
      <t>タカタ</t>
    </rPh>
    <phoneticPr fontId="5"/>
  </si>
  <si>
    <t>千音寺</t>
    <phoneticPr fontId="5"/>
  </si>
  <si>
    <t>平針住宅</t>
    <rPh sb="2" eb="4">
      <t>ジュウタク</t>
    </rPh>
    <phoneticPr fontId="5"/>
  </si>
  <si>
    <t>安城桜井</t>
    <rPh sb="0" eb="2">
      <t>アンジョウ</t>
    </rPh>
    <phoneticPr fontId="19"/>
  </si>
  <si>
    <t>安城桜井</t>
    <rPh sb="0" eb="2">
      <t>アンジョウ</t>
    </rPh>
    <rPh sb="2" eb="4">
      <t>サクライ</t>
    </rPh>
    <phoneticPr fontId="19"/>
  </si>
  <si>
    <t>南桜井</t>
    <rPh sb="1" eb="3">
      <t>サクライ</t>
    </rPh>
    <phoneticPr fontId="19"/>
  </si>
  <si>
    <t>南桜井</t>
    <rPh sb="0" eb="1">
      <t>ミナミ</t>
    </rPh>
    <rPh sb="1" eb="3">
      <t>サクライ</t>
    </rPh>
    <phoneticPr fontId="19"/>
  </si>
  <si>
    <r>
      <t>愛西市：</t>
    </r>
    <r>
      <rPr>
        <sz val="9"/>
        <rFont val="Arial Narrow"/>
        <family val="2"/>
      </rPr>
      <t>450</t>
    </r>
    <r>
      <rPr>
        <sz val="8"/>
        <rFont val="HG丸ｺﾞｼｯｸM-PRO"/>
        <family val="3"/>
        <charset val="128"/>
      </rPr>
      <t>枚</t>
    </r>
    <r>
      <rPr>
        <sz val="8"/>
        <rFont val="Arial Narrow"/>
        <family val="2"/>
      </rPr>
      <t xml:space="preserve"> </t>
    </r>
    <r>
      <rPr>
        <sz val="8"/>
        <rFont val="HG丸ｺﾞｼｯｸM-PRO"/>
        <family val="3"/>
        <charset val="128"/>
      </rPr>
      <t>含む</t>
    </r>
    <rPh sb="0" eb="1">
      <t>アイ</t>
    </rPh>
    <rPh sb="1" eb="2">
      <t>ニシ</t>
    </rPh>
    <rPh sb="2" eb="3">
      <t>シ</t>
    </rPh>
    <rPh sb="7" eb="8">
      <t>マイ</t>
    </rPh>
    <rPh sb="9" eb="10">
      <t>フク</t>
    </rPh>
    <phoneticPr fontId="7"/>
  </si>
  <si>
    <r>
      <t xml:space="preserve">稲沢市 祖父江南部 </t>
    </r>
    <r>
      <rPr>
        <sz val="9"/>
        <rFont val="Arial Narrow"/>
        <family val="2"/>
      </rPr>
      <t>450</t>
    </r>
    <r>
      <rPr>
        <sz val="8"/>
        <rFont val="HG丸ｺﾞｼｯｸM-PRO"/>
        <family val="3"/>
        <charset val="128"/>
      </rPr>
      <t>枚</t>
    </r>
    <rPh sb="0" eb="2">
      <t>イナザワ</t>
    </rPh>
    <rPh sb="2" eb="3">
      <t>シ</t>
    </rPh>
    <rPh sb="4" eb="7">
      <t>ソブエ</t>
    </rPh>
    <rPh sb="7" eb="9">
      <t>ナンブ</t>
    </rPh>
    <rPh sb="13" eb="14">
      <t>マイ</t>
    </rPh>
    <phoneticPr fontId="7"/>
  </si>
  <si>
    <t>戸塚西御堂</t>
    <rPh sb="0" eb="2">
      <t>トツカ</t>
    </rPh>
    <rPh sb="2" eb="3">
      <t>ニシ</t>
    </rPh>
    <rPh sb="3" eb="5">
      <t>オドウ</t>
    </rPh>
    <phoneticPr fontId="7"/>
  </si>
  <si>
    <t>戸塚西御堂</t>
    <rPh sb="2" eb="3">
      <t>ニシ</t>
    </rPh>
    <rPh sb="3" eb="5">
      <t>オドウ</t>
    </rPh>
    <phoneticPr fontId="7"/>
  </si>
  <si>
    <t>一宮尾西</t>
    <rPh sb="0" eb="2">
      <t>イチミヤ</t>
    </rPh>
    <phoneticPr fontId="7"/>
  </si>
  <si>
    <t xml:space="preserve">      S…産経との合売</t>
    <rPh sb="8" eb="10">
      <t>サンケイ</t>
    </rPh>
    <phoneticPr fontId="7"/>
  </si>
  <si>
    <t>　A  下記地区除く東海三県への折込広告は折込日から（日・祝日除く）2日前の午前10時30分までに搬入して下さい。</t>
  </si>
  <si>
    <t>　C  三重県産経新聞・伊勢新聞への折込広告は折込日から（日・祝日除く）3日前の午前10時30分までに搬入して下さい。</t>
    <rPh sb="4" eb="7">
      <t>ミエケン</t>
    </rPh>
    <rPh sb="7" eb="9">
      <t>サンケイ</t>
    </rPh>
    <rPh sb="9" eb="11">
      <t>シンブン</t>
    </rPh>
    <rPh sb="12" eb="14">
      <t>イセ</t>
    </rPh>
    <rPh sb="14" eb="16">
      <t>シンブン</t>
    </rPh>
    <rPh sb="47" eb="48">
      <t>フン</t>
    </rPh>
    <phoneticPr fontId="7"/>
  </si>
  <si>
    <t>　B  三重県南勢地区(尾鷲市・熊野市・新宮市・北牟婁郡・南牟婁郡・度会郡の一部)</t>
    <rPh sb="4" eb="6">
      <t>ミエ</t>
    </rPh>
    <rPh sb="6" eb="7">
      <t>ケン</t>
    </rPh>
    <rPh sb="7" eb="9">
      <t>ナンセイ</t>
    </rPh>
    <rPh sb="9" eb="11">
      <t>チク</t>
    </rPh>
    <rPh sb="12" eb="15">
      <t>オワセシ</t>
    </rPh>
    <rPh sb="16" eb="18">
      <t>クマノ</t>
    </rPh>
    <rPh sb="18" eb="19">
      <t>シ</t>
    </rPh>
    <rPh sb="20" eb="23">
      <t>シングウシ</t>
    </rPh>
    <rPh sb="24" eb="28">
      <t>キタムログン</t>
    </rPh>
    <rPh sb="29" eb="33">
      <t>ミナミムログン</t>
    </rPh>
    <rPh sb="34" eb="37">
      <t>ワタライグン</t>
    </rPh>
    <rPh sb="38" eb="40">
      <t>イチブ</t>
    </rPh>
    <phoneticPr fontId="7"/>
  </si>
  <si>
    <t>　　 伊賀・名張地区への折込広告は折込日から（土・日・祝日除く）3日前の午前10時30分までに搬入して下さい。</t>
    <rPh sb="3" eb="5">
      <t>イガ</t>
    </rPh>
    <rPh sb="6" eb="8">
      <t>ナバリ</t>
    </rPh>
    <rPh sb="8" eb="10">
      <t>チク</t>
    </rPh>
    <rPh sb="23" eb="24">
      <t>ツチ</t>
    </rPh>
    <rPh sb="43" eb="44">
      <t>フン</t>
    </rPh>
    <phoneticPr fontId="7"/>
  </si>
  <si>
    <r>
      <t xml:space="preserve">東区 葵 </t>
    </r>
    <r>
      <rPr>
        <sz val="8"/>
        <rFont val="Arial Narrow"/>
        <family val="2"/>
      </rPr>
      <t>250</t>
    </r>
    <r>
      <rPr>
        <sz val="8"/>
        <rFont val="HG丸ｺﾞｼｯｸM-PRO"/>
        <family val="3"/>
        <charset val="128"/>
      </rPr>
      <t xml:space="preserve">枚 </t>
    </r>
    <rPh sb="0" eb="2">
      <t>ヒガシク</t>
    </rPh>
    <rPh sb="3" eb="4">
      <t>アオイ</t>
    </rPh>
    <phoneticPr fontId="5"/>
  </si>
  <si>
    <r>
      <t>中村区 名駅  1</t>
    </r>
    <r>
      <rPr>
        <sz val="8"/>
        <rFont val="Arial Narrow"/>
        <family val="2"/>
      </rPr>
      <t>,700</t>
    </r>
    <r>
      <rPr>
        <sz val="8"/>
        <rFont val="HG丸ｺﾞｼｯｸM-PRO"/>
        <family val="3"/>
        <charset val="128"/>
      </rPr>
      <t xml:space="preserve">枚 </t>
    </r>
    <phoneticPr fontId="5"/>
  </si>
  <si>
    <r>
      <t xml:space="preserve">西区 浅間町  </t>
    </r>
    <r>
      <rPr>
        <sz val="8"/>
        <rFont val="Arial Narrow"/>
        <family val="2"/>
      </rPr>
      <t>700</t>
    </r>
    <r>
      <rPr>
        <sz val="8"/>
        <rFont val="HG丸ｺﾞｼｯｸM-PRO"/>
        <family val="3"/>
        <charset val="128"/>
      </rPr>
      <t>枚 をプラス</t>
    </r>
    <rPh sb="0" eb="1">
      <t>ニシ</t>
    </rPh>
    <rPh sb="1" eb="2">
      <t>ク</t>
    </rPh>
    <rPh sb="3" eb="5">
      <t>アサマ</t>
    </rPh>
    <rPh sb="5" eb="6">
      <t>マチ</t>
    </rPh>
    <phoneticPr fontId="5"/>
  </si>
  <si>
    <r>
      <t>中区：</t>
    </r>
    <r>
      <rPr>
        <sz val="9"/>
        <rFont val="Arial Narrow"/>
        <family val="2"/>
      </rPr>
      <t xml:space="preserve"> 250</t>
    </r>
    <r>
      <rPr>
        <sz val="9"/>
        <rFont val="HG丸ｺﾞｼｯｸM-PRO"/>
        <family val="3"/>
        <charset val="128"/>
      </rPr>
      <t>枚</t>
    </r>
    <r>
      <rPr>
        <sz val="8"/>
        <rFont val="Arial Narrow"/>
        <family val="2"/>
      </rPr>
      <t xml:space="preserve"> </t>
    </r>
    <r>
      <rPr>
        <sz val="8"/>
        <rFont val="HG丸ｺﾞｼｯｸM-PRO"/>
        <family val="3"/>
        <charset val="128"/>
      </rPr>
      <t>含む</t>
    </r>
    <rPh sb="0" eb="2">
      <t>ナカク</t>
    </rPh>
    <rPh sb="7" eb="8">
      <t>マイ</t>
    </rPh>
    <rPh sb="9" eb="10">
      <t>フク</t>
    </rPh>
    <phoneticPr fontId="5"/>
  </si>
  <si>
    <r>
      <t>中川区 野田</t>
    </r>
    <r>
      <rPr>
        <sz val="9"/>
        <rFont val="Arial Narrow"/>
        <family val="2"/>
      </rPr>
      <t xml:space="preserve"> 550</t>
    </r>
    <r>
      <rPr>
        <sz val="8"/>
        <rFont val="HG丸ｺﾞｼｯｸM-PRO"/>
        <family val="3"/>
        <charset val="128"/>
      </rPr>
      <t>枚</t>
    </r>
    <r>
      <rPr>
        <sz val="8"/>
        <rFont val="Arial Narrow"/>
        <family val="2"/>
      </rPr>
      <t xml:space="preserve"> </t>
    </r>
    <r>
      <rPr>
        <sz val="8"/>
        <rFont val="HG丸ｺﾞｼｯｸM-PRO"/>
        <family val="3"/>
        <charset val="128"/>
      </rPr>
      <t>をプラス</t>
    </r>
    <rPh sb="0" eb="2">
      <t>ナカガワ</t>
    </rPh>
    <rPh sb="2" eb="3">
      <t>ヒガシク</t>
    </rPh>
    <rPh sb="4" eb="6">
      <t>ノダ</t>
    </rPh>
    <rPh sb="10" eb="11">
      <t>マイ</t>
    </rPh>
    <phoneticPr fontId="5"/>
  </si>
  <si>
    <r>
      <t>西区：</t>
    </r>
    <r>
      <rPr>
        <sz val="9"/>
        <rFont val="Arial Narrow"/>
        <family val="2"/>
      </rPr>
      <t xml:space="preserve"> 850</t>
    </r>
    <r>
      <rPr>
        <sz val="8"/>
        <rFont val="HG丸ｺﾞｼｯｸM-PRO"/>
        <family val="3"/>
        <charset val="128"/>
      </rPr>
      <t>枚</t>
    </r>
    <r>
      <rPr>
        <sz val="8"/>
        <rFont val="Arial Narrow"/>
        <family val="2"/>
      </rPr>
      <t xml:space="preserve"> </t>
    </r>
    <r>
      <rPr>
        <sz val="8"/>
        <rFont val="HG丸ｺﾞｼｯｸM-PRO"/>
        <family val="3"/>
        <charset val="128"/>
      </rPr>
      <t>含む</t>
    </r>
    <rPh sb="0" eb="1">
      <t>ニシ</t>
    </rPh>
    <rPh sb="1" eb="2">
      <t>ク</t>
    </rPh>
    <rPh sb="7" eb="8">
      <t>マイ</t>
    </rPh>
    <rPh sb="9" eb="10">
      <t>フク</t>
    </rPh>
    <phoneticPr fontId="5"/>
  </si>
  <si>
    <r>
      <t>中区：</t>
    </r>
    <r>
      <rPr>
        <sz val="9"/>
        <rFont val="Arial Narrow"/>
        <family val="2"/>
      </rPr>
      <t xml:space="preserve"> 1,700</t>
    </r>
    <r>
      <rPr>
        <sz val="9"/>
        <rFont val="HG丸ｺﾞｼｯｸM-PRO"/>
        <family val="3"/>
        <charset val="128"/>
      </rPr>
      <t>枚</t>
    </r>
    <r>
      <rPr>
        <sz val="8"/>
        <rFont val="Arial Narrow"/>
        <family val="2"/>
      </rPr>
      <t xml:space="preserve"> </t>
    </r>
    <r>
      <rPr>
        <sz val="8"/>
        <rFont val="HG丸ｺﾞｼｯｸM-PRO"/>
        <family val="3"/>
        <charset val="128"/>
      </rPr>
      <t>含む</t>
    </r>
    <rPh sb="0" eb="1">
      <t>ナカ</t>
    </rPh>
    <rPh sb="1" eb="2">
      <t>ク</t>
    </rPh>
    <rPh sb="11" eb="12">
      <t>フク</t>
    </rPh>
    <phoneticPr fontId="5"/>
  </si>
  <si>
    <r>
      <t>中村区 名駅　</t>
    </r>
    <r>
      <rPr>
        <sz val="9"/>
        <rFont val="Arial Narrow"/>
        <family val="2"/>
      </rPr>
      <t>850</t>
    </r>
    <r>
      <rPr>
        <sz val="8"/>
        <rFont val="HG丸ｺﾞｼｯｸM-PRO"/>
        <family val="3"/>
        <charset val="128"/>
      </rPr>
      <t>枚</t>
    </r>
    <r>
      <rPr>
        <sz val="8"/>
        <rFont val="Arial Narrow"/>
        <family val="2"/>
      </rPr>
      <t xml:space="preserve"> </t>
    </r>
    <r>
      <rPr>
        <sz val="8"/>
        <rFont val="HG丸ｺﾞｼｯｸM-PRO"/>
        <family val="3"/>
        <charset val="128"/>
      </rPr>
      <t>を</t>
    </r>
    <rPh sb="0" eb="2">
      <t>ナカムラ</t>
    </rPh>
    <rPh sb="2" eb="3">
      <t>ク</t>
    </rPh>
    <rPh sb="4" eb="5">
      <t>メイ</t>
    </rPh>
    <rPh sb="5" eb="6">
      <t>エキ</t>
    </rPh>
    <rPh sb="10" eb="11">
      <t>マイ</t>
    </rPh>
    <phoneticPr fontId="5"/>
  </si>
  <si>
    <r>
      <t>中区：</t>
    </r>
    <r>
      <rPr>
        <sz val="8"/>
        <rFont val="Arial Narrow"/>
        <family val="2"/>
      </rPr>
      <t>700</t>
    </r>
    <r>
      <rPr>
        <sz val="8"/>
        <rFont val="HG丸ｺﾞｼｯｸM-PRO"/>
        <family val="3"/>
        <charset val="128"/>
      </rPr>
      <t>枚</t>
    </r>
    <r>
      <rPr>
        <sz val="8"/>
        <rFont val="Arial Narrow"/>
        <family val="2"/>
      </rPr>
      <t xml:space="preserve"> </t>
    </r>
    <r>
      <rPr>
        <sz val="8"/>
        <rFont val="HG丸ｺﾞｼｯｸM-PRO"/>
        <family val="3"/>
        <charset val="128"/>
      </rPr>
      <t>含む</t>
    </r>
    <rPh sb="0" eb="1">
      <t>ナカ</t>
    </rPh>
    <rPh sb="1" eb="2">
      <t>ク</t>
    </rPh>
    <rPh sb="6" eb="7">
      <t>マイ</t>
    </rPh>
    <rPh sb="8" eb="9">
      <t>フク</t>
    </rPh>
    <phoneticPr fontId="5"/>
  </si>
  <si>
    <r>
      <t>名東区 猪子石</t>
    </r>
    <r>
      <rPr>
        <sz val="9"/>
        <rFont val="Arial Narrow"/>
        <family val="2"/>
      </rPr>
      <t xml:space="preserve"> 1,300</t>
    </r>
    <r>
      <rPr>
        <sz val="8"/>
        <rFont val="HG丸ｺﾞｼｯｸM-PRO"/>
        <family val="3"/>
        <charset val="128"/>
      </rPr>
      <t>枚</t>
    </r>
    <rPh sb="0" eb="2">
      <t>メイトウ</t>
    </rPh>
    <rPh sb="2" eb="3">
      <t>ヒガシク</t>
    </rPh>
    <rPh sb="4" eb="5">
      <t>イ</t>
    </rPh>
    <rPh sb="5" eb="6">
      <t>コ</t>
    </rPh>
    <rPh sb="6" eb="7">
      <t>イシ</t>
    </rPh>
    <rPh sb="13" eb="14">
      <t>マイ</t>
    </rPh>
    <phoneticPr fontId="5"/>
  </si>
  <si>
    <r>
      <t>名東区 平和が丘</t>
    </r>
    <r>
      <rPr>
        <sz val="9"/>
        <rFont val="Arial Narrow"/>
        <family val="2"/>
      </rPr>
      <t xml:space="preserve"> 450</t>
    </r>
    <r>
      <rPr>
        <sz val="8"/>
        <rFont val="HG丸ｺﾞｼｯｸM-PRO"/>
        <family val="3"/>
        <charset val="128"/>
      </rPr>
      <t>枚</t>
    </r>
    <rPh sb="0" eb="2">
      <t>メイトウ</t>
    </rPh>
    <rPh sb="2" eb="3">
      <t>ヒガシク</t>
    </rPh>
    <rPh sb="4" eb="6">
      <t>ヘイワ</t>
    </rPh>
    <rPh sb="7" eb="8">
      <t>オカ</t>
    </rPh>
    <rPh sb="12" eb="13">
      <t>マイ</t>
    </rPh>
    <phoneticPr fontId="5"/>
  </si>
  <si>
    <r>
      <t>千種区：</t>
    </r>
    <r>
      <rPr>
        <sz val="9"/>
        <rFont val="Arial Narrow"/>
        <family val="2"/>
      </rPr>
      <t>450</t>
    </r>
    <r>
      <rPr>
        <sz val="9"/>
        <rFont val="HG丸ｺﾞｼｯｸM-PRO"/>
        <family val="3"/>
        <charset val="128"/>
      </rPr>
      <t>枚</t>
    </r>
    <r>
      <rPr>
        <sz val="9"/>
        <rFont val="Arial Narrow"/>
        <family val="2"/>
      </rPr>
      <t xml:space="preserve"> </t>
    </r>
    <r>
      <rPr>
        <sz val="9"/>
        <rFont val="HG丸ｺﾞｼｯｸM-PRO"/>
        <family val="3"/>
        <charset val="128"/>
      </rPr>
      <t>含む</t>
    </r>
    <rPh sb="0" eb="3">
      <t>チクサク</t>
    </rPh>
    <rPh sb="7" eb="8">
      <t>マイ</t>
    </rPh>
    <rPh sb="9" eb="10">
      <t>フク</t>
    </rPh>
    <phoneticPr fontId="5"/>
  </si>
  <si>
    <r>
      <t>千種区：</t>
    </r>
    <r>
      <rPr>
        <sz val="9"/>
        <rFont val="Arial Narrow"/>
        <family val="2"/>
      </rPr>
      <t>1,300</t>
    </r>
    <r>
      <rPr>
        <sz val="9"/>
        <rFont val="HG丸ｺﾞｼｯｸM-PRO"/>
        <family val="3"/>
        <charset val="128"/>
      </rPr>
      <t>枚</t>
    </r>
    <r>
      <rPr>
        <sz val="9"/>
        <rFont val="Arial Narrow"/>
        <family val="2"/>
      </rPr>
      <t xml:space="preserve"> </t>
    </r>
    <r>
      <rPr>
        <sz val="9"/>
        <rFont val="HG丸ｺﾞｼｯｸM-PRO"/>
        <family val="3"/>
        <charset val="128"/>
      </rPr>
      <t>含む</t>
    </r>
    <rPh sb="0" eb="3">
      <t>チクサク</t>
    </rPh>
    <rPh sb="9" eb="10">
      <t>マイ</t>
    </rPh>
    <rPh sb="11" eb="12">
      <t>フク</t>
    </rPh>
    <phoneticPr fontId="5"/>
  </si>
  <si>
    <r>
      <t>尾張旭市：</t>
    </r>
    <r>
      <rPr>
        <sz val="9"/>
        <rFont val="Arial Narrow"/>
        <family val="2"/>
      </rPr>
      <t>250</t>
    </r>
    <r>
      <rPr>
        <sz val="9"/>
        <rFont val="HG丸ｺﾞｼｯｸM-PRO"/>
        <family val="3"/>
        <charset val="128"/>
      </rPr>
      <t>枚 含む</t>
    </r>
    <rPh sb="0" eb="4">
      <t>オワリアサヒシ</t>
    </rPh>
    <phoneticPr fontId="5"/>
  </si>
  <si>
    <r>
      <t>尾張旭市：</t>
    </r>
    <r>
      <rPr>
        <sz val="8"/>
        <rFont val="Arial Narrow"/>
        <family val="2"/>
      </rPr>
      <t>1,650</t>
    </r>
    <r>
      <rPr>
        <sz val="8"/>
        <rFont val="HG丸ｺﾞｼｯｸM-PRO"/>
        <family val="3"/>
        <charset val="128"/>
      </rPr>
      <t>枚</t>
    </r>
    <r>
      <rPr>
        <sz val="8"/>
        <rFont val="Arial Narrow"/>
        <family val="2"/>
      </rPr>
      <t xml:space="preserve"> </t>
    </r>
    <r>
      <rPr>
        <sz val="8"/>
        <rFont val="HG丸ｺﾞｼｯｸM-PRO"/>
        <family val="3"/>
        <charset val="128"/>
      </rPr>
      <t>含む</t>
    </r>
    <rPh sb="0" eb="4">
      <t>オワリアサヒシ</t>
    </rPh>
    <rPh sb="10" eb="11">
      <t>マイ</t>
    </rPh>
    <rPh sb="12" eb="13">
      <t>フク</t>
    </rPh>
    <phoneticPr fontId="5"/>
  </si>
  <si>
    <r>
      <t>名東区 森  孝  1</t>
    </r>
    <r>
      <rPr>
        <sz val="9"/>
        <rFont val="Arial Narrow"/>
        <family val="2"/>
      </rPr>
      <t>,200</t>
    </r>
    <r>
      <rPr>
        <sz val="8"/>
        <rFont val="HG丸ｺﾞｼｯｸM-PRO"/>
        <family val="3"/>
        <charset val="128"/>
      </rPr>
      <t>枚</t>
    </r>
    <r>
      <rPr>
        <sz val="8"/>
        <rFont val="Arial Narrow"/>
        <family val="2"/>
      </rPr>
      <t xml:space="preserve">                   </t>
    </r>
    <r>
      <rPr>
        <sz val="8"/>
        <rFont val="HG丸ｺﾞｼｯｸM-PRO"/>
        <family val="3"/>
        <charset val="128"/>
      </rPr>
      <t xml:space="preserve">尾張旭市 本地ヶ原 </t>
    </r>
    <r>
      <rPr>
        <sz val="8"/>
        <rFont val="Arial Narrow"/>
        <family val="2"/>
      </rPr>
      <t xml:space="preserve">  </t>
    </r>
    <r>
      <rPr>
        <sz val="9"/>
        <rFont val="Arial Narrow"/>
        <family val="2"/>
      </rPr>
      <t>1,250</t>
    </r>
    <r>
      <rPr>
        <sz val="8"/>
        <rFont val="HG丸ｺﾞｼｯｸM-PRO"/>
        <family val="3"/>
        <charset val="128"/>
      </rPr>
      <t>枚　　　　　　　　尾張旭市</t>
    </r>
    <r>
      <rPr>
        <sz val="8"/>
        <rFont val="Arial Narrow"/>
        <family val="2"/>
      </rPr>
      <t xml:space="preserve"> </t>
    </r>
    <r>
      <rPr>
        <sz val="8"/>
        <rFont val="HG丸ｺﾞｼｯｸM-PRO"/>
        <family val="3"/>
        <charset val="128"/>
      </rPr>
      <t>瑞鳳</t>
    </r>
    <r>
      <rPr>
        <sz val="8"/>
        <rFont val="Arial Narrow"/>
        <family val="2"/>
      </rPr>
      <t xml:space="preserve">  </t>
    </r>
    <r>
      <rPr>
        <sz val="9"/>
        <rFont val="Arial Narrow"/>
        <family val="2"/>
      </rPr>
      <t xml:space="preserve"> 50</t>
    </r>
    <r>
      <rPr>
        <sz val="8"/>
        <rFont val="HG丸ｺﾞｼｯｸM-PRO"/>
        <family val="3"/>
        <charset val="128"/>
      </rPr>
      <t>枚</t>
    </r>
    <rPh sb="0" eb="2">
      <t>メイトウ</t>
    </rPh>
    <rPh sb="2" eb="3">
      <t>モリヤマク</t>
    </rPh>
    <rPh sb="4" eb="5">
      <t>モリ</t>
    </rPh>
    <rPh sb="7" eb="8">
      <t>モリタカ</t>
    </rPh>
    <rPh sb="15" eb="16">
      <t>マイ</t>
    </rPh>
    <rPh sb="66" eb="67">
      <t>ズイ</t>
    </rPh>
    <rPh sb="67" eb="68">
      <t>ホウ</t>
    </rPh>
    <phoneticPr fontId="5"/>
  </si>
  <si>
    <r>
      <t>瑞穂区：</t>
    </r>
    <r>
      <rPr>
        <sz val="9"/>
        <rFont val="Arial Narrow"/>
        <family val="2"/>
      </rPr>
      <t>350</t>
    </r>
    <r>
      <rPr>
        <sz val="9"/>
        <rFont val="HG丸ｺﾞｼｯｸM-PRO"/>
        <family val="3"/>
        <charset val="128"/>
      </rPr>
      <t>枚</t>
    </r>
    <r>
      <rPr>
        <sz val="9"/>
        <rFont val="Arial Narrow"/>
        <family val="2"/>
      </rPr>
      <t xml:space="preserve"> </t>
    </r>
    <r>
      <rPr>
        <sz val="9"/>
        <rFont val="HG丸ｺﾞｼｯｸM-PRO"/>
        <family val="3"/>
        <charset val="128"/>
      </rPr>
      <t>含む</t>
    </r>
    <rPh sb="0" eb="3">
      <t>ミズホク</t>
    </rPh>
    <rPh sb="7" eb="8">
      <t>マイ</t>
    </rPh>
    <rPh sb="9" eb="10">
      <t>フク</t>
    </rPh>
    <phoneticPr fontId="5"/>
  </si>
  <si>
    <r>
      <t xml:space="preserve">瑞穂区 雁道 </t>
    </r>
    <r>
      <rPr>
        <sz val="9"/>
        <rFont val="Arial Narrow"/>
        <family val="2"/>
      </rPr>
      <t>100</t>
    </r>
    <r>
      <rPr>
        <sz val="8"/>
        <rFont val="HG丸ｺﾞｼｯｸM-PRO"/>
        <family val="3"/>
        <charset val="128"/>
      </rPr>
      <t>枚</t>
    </r>
    <r>
      <rPr>
        <sz val="8"/>
        <rFont val="Arial Narrow"/>
        <family val="2"/>
      </rPr>
      <t xml:space="preserve"> </t>
    </r>
    <r>
      <rPr>
        <sz val="8"/>
        <rFont val="HG丸ｺﾞｼｯｸM-PRO"/>
        <family val="3"/>
        <charset val="128"/>
      </rPr>
      <t>をプラス</t>
    </r>
    <rPh sb="0" eb="2">
      <t>ミズホ</t>
    </rPh>
    <rPh sb="2" eb="3">
      <t>ク</t>
    </rPh>
    <rPh sb="4" eb="5">
      <t>ガン</t>
    </rPh>
    <rPh sb="5" eb="6">
      <t>ミチ</t>
    </rPh>
    <rPh sb="10" eb="11">
      <t>マイ</t>
    </rPh>
    <phoneticPr fontId="5"/>
  </si>
  <si>
    <r>
      <t>昭和区 御器所</t>
    </r>
    <r>
      <rPr>
        <sz val="9"/>
        <rFont val="Arial Narrow"/>
        <family val="2"/>
      </rPr>
      <t xml:space="preserve"> 350</t>
    </r>
    <r>
      <rPr>
        <sz val="8"/>
        <rFont val="HG丸ｺﾞｼｯｸM-PRO"/>
        <family val="3"/>
        <charset val="128"/>
      </rPr>
      <t>枚</t>
    </r>
    <rPh sb="0" eb="2">
      <t>ショウワ</t>
    </rPh>
    <rPh sb="2" eb="3">
      <t>ヒガシク</t>
    </rPh>
    <rPh sb="4" eb="5">
      <t>ゴ</t>
    </rPh>
    <rPh sb="5" eb="6">
      <t>キ</t>
    </rPh>
    <rPh sb="6" eb="7">
      <t>ショ</t>
    </rPh>
    <rPh sb="11" eb="12">
      <t>マイ</t>
    </rPh>
    <phoneticPr fontId="5"/>
  </si>
  <si>
    <r>
      <t>昭和区：</t>
    </r>
    <r>
      <rPr>
        <sz val="9"/>
        <rFont val="Arial Narrow"/>
        <family val="2"/>
      </rPr>
      <t xml:space="preserve"> 100</t>
    </r>
    <r>
      <rPr>
        <sz val="8"/>
        <rFont val="HG丸ｺﾞｼｯｸM-PRO"/>
        <family val="3"/>
        <charset val="128"/>
      </rPr>
      <t>枚</t>
    </r>
    <r>
      <rPr>
        <sz val="8"/>
        <rFont val="Arial Narrow"/>
        <family val="2"/>
      </rPr>
      <t xml:space="preserve"> </t>
    </r>
    <r>
      <rPr>
        <sz val="8"/>
        <rFont val="HG丸ｺﾞｼｯｸM-PRO"/>
        <family val="3"/>
        <charset val="128"/>
      </rPr>
      <t>含む</t>
    </r>
    <rPh sb="0" eb="2">
      <t>ショウワ</t>
    </rPh>
    <rPh sb="2" eb="3">
      <t>ク</t>
    </rPh>
    <rPh sb="8" eb="9">
      <t>マイ</t>
    </rPh>
    <rPh sb="10" eb="11">
      <t>フク</t>
    </rPh>
    <phoneticPr fontId="5"/>
  </si>
  <si>
    <r>
      <t>港区 千年</t>
    </r>
    <r>
      <rPr>
        <sz val="9"/>
        <rFont val="Arial Narrow"/>
        <family val="2"/>
      </rPr>
      <t xml:space="preserve"> 950</t>
    </r>
    <r>
      <rPr>
        <sz val="8"/>
        <rFont val="HG丸ｺﾞｼｯｸM-PRO"/>
        <family val="3"/>
        <charset val="128"/>
      </rPr>
      <t>枚</t>
    </r>
    <rPh sb="0" eb="1">
      <t>ミナト</t>
    </rPh>
    <rPh sb="1" eb="2">
      <t>ヒガシク</t>
    </rPh>
    <rPh sb="3" eb="5">
      <t>センネン</t>
    </rPh>
    <rPh sb="9" eb="10">
      <t>マイ</t>
    </rPh>
    <phoneticPr fontId="5"/>
  </si>
  <si>
    <r>
      <t>熱田区：</t>
    </r>
    <r>
      <rPr>
        <sz val="9"/>
        <rFont val="Arial Narrow"/>
        <family val="2"/>
      </rPr>
      <t>950</t>
    </r>
    <r>
      <rPr>
        <sz val="9"/>
        <rFont val="HG丸ｺﾞｼｯｸM-PRO"/>
        <family val="3"/>
        <charset val="128"/>
      </rPr>
      <t>枚</t>
    </r>
    <r>
      <rPr>
        <sz val="9"/>
        <rFont val="Arial Narrow"/>
        <family val="2"/>
      </rPr>
      <t xml:space="preserve"> </t>
    </r>
    <r>
      <rPr>
        <sz val="9"/>
        <rFont val="HG丸ｺﾞｼｯｸM-PRO"/>
        <family val="3"/>
        <charset val="128"/>
      </rPr>
      <t>含む</t>
    </r>
    <rPh sb="0" eb="2">
      <t>アツタ</t>
    </rPh>
    <rPh sb="2" eb="3">
      <t>ミドリク</t>
    </rPh>
    <rPh sb="7" eb="8">
      <t>マイ</t>
    </rPh>
    <rPh sb="9" eb="10">
      <t>フク</t>
    </rPh>
    <phoneticPr fontId="5"/>
  </si>
  <si>
    <r>
      <t>中川区 昭和橋</t>
    </r>
    <r>
      <rPr>
        <sz val="9"/>
        <rFont val="Arial Narrow"/>
        <family val="2"/>
      </rPr>
      <t xml:space="preserve">   500</t>
    </r>
    <r>
      <rPr>
        <sz val="8"/>
        <rFont val="HG丸ｺﾞｼｯｸM-PRO"/>
        <family val="3"/>
        <charset val="128"/>
      </rPr>
      <t>枚</t>
    </r>
    <r>
      <rPr>
        <sz val="8"/>
        <rFont val="Arial Narrow"/>
        <family val="2"/>
      </rPr>
      <t xml:space="preserve">             </t>
    </r>
    <r>
      <rPr>
        <sz val="8"/>
        <rFont val="HG丸ｺﾞｼｯｸM-PRO"/>
        <family val="3"/>
        <charset val="128"/>
      </rPr>
      <t>　</t>
    </r>
    <r>
      <rPr>
        <sz val="8"/>
        <rFont val="Arial Narrow"/>
        <family val="2"/>
      </rPr>
      <t xml:space="preserve">           </t>
    </r>
    <r>
      <rPr>
        <sz val="8"/>
        <rFont val="HG丸ｺﾞｼｯｸM-PRO"/>
        <family val="3"/>
        <charset val="128"/>
      </rPr>
      <t>　　中川区</t>
    </r>
    <r>
      <rPr>
        <sz val="8"/>
        <rFont val="Arial Narrow"/>
        <family val="2"/>
      </rPr>
      <t xml:space="preserve"> </t>
    </r>
    <r>
      <rPr>
        <sz val="8"/>
        <rFont val="HG丸ｺﾞｼｯｸM-PRO"/>
        <family val="3"/>
        <charset val="128"/>
      </rPr>
      <t>豊治　</t>
    </r>
    <r>
      <rPr>
        <sz val="8"/>
        <rFont val="Arial Narrow"/>
        <family val="2"/>
      </rPr>
      <t xml:space="preserve">  200</t>
    </r>
    <r>
      <rPr>
        <sz val="8"/>
        <rFont val="HG丸ｺﾞｼｯｸM-PRO"/>
        <family val="3"/>
        <charset val="128"/>
      </rPr>
      <t>枚</t>
    </r>
    <r>
      <rPr>
        <sz val="8"/>
        <rFont val="Arial Narrow"/>
        <family val="2"/>
      </rPr>
      <t xml:space="preserve">     </t>
    </r>
    <r>
      <rPr>
        <sz val="8"/>
        <rFont val="HG丸ｺﾞｼｯｸM-PRO"/>
        <family val="3"/>
        <charset val="128"/>
      </rPr>
      <t>　　</t>
    </r>
    <r>
      <rPr>
        <sz val="8"/>
        <rFont val="Arial Narrow"/>
        <family val="2"/>
      </rPr>
      <t xml:space="preserve">        </t>
    </r>
    <r>
      <rPr>
        <sz val="8"/>
        <rFont val="HG丸ｺﾞｼｯｸM-PRO"/>
        <family val="3"/>
        <charset val="128"/>
      </rPr>
      <t>南区 南陽通</t>
    </r>
    <r>
      <rPr>
        <sz val="9"/>
        <rFont val="Arial Narrow"/>
        <family val="2"/>
      </rPr>
      <t xml:space="preserve">  750</t>
    </r>
    <r>
      <rPr>
        <sz val="8"/>
        <rFont val="HG丸ｺﾞｼｯｸM-PRO"/>
        <family val="3"/>
        <charset val="128"/>
      </rPr>
      <t>枚</t>
    </r>
    <rPh sb="0" eb="2">
      <t>ナカガワ</t>
    </rPh>
    <rPh sb="2" eb="3">
      <t>ヒガシク</t>
    </rPh>
    <rPh sb="4" eb="6">
      <t>ショウワ</t>
    </rPh>
    <rPh sb="6" eb="7">
      <t>ハシ</t>
    </rPh>
    <rPh sb="13" eb="14">
      <t>マイ</t>
    </rPh>
    <rPh sb="45" eb="47">
      <t>トヨハル</t>
    </rPh>
    <rPh sb="72" eb="74">
      <t>ナンヨウ</t>
    </rPh>
    <rPh sb="74" eb="75">
      <t>ツウ</t>
    </rPh>
    <phoneticPr fontId="5"/>
  </si>
  <si>
    <r>
      <t>港区：</t>
    </r>
    <r>
      <rPr>
        <sz val="9"/>
        <rFont val="Arial Narrow"/>
        <family val="2"/>
      </rPr>
      <t>500</t>
    </r>
    <r>
      <rPr>
        <sz val="9"/>
        <rFont val="HG丸ｺﾞｼｯｸM-PRO"/>
        <family val="3"/>
        <charset val="128"/>
      </rPr>
      <t>枚</t>
    </r>
    <r>
      <rPr>
        <sz val="9"/>
        <rFont val="Arial Narrow"/>
        <family val="2"/>
      </rPr>
      <t xml:space="preserve"> </t>
    </r>
    <r>
      <rPr>
        <sz val="9"/>
        <rFont val="HG丸ｺﾞｼｯｸM-PRO"/>
        <family val="3"/>
        <charset val="128"/>
      </rPr>
      <t>含む</t>
    </r>
    <rPh sb="0" eb="1">
      <t>ミナト</t>
    </rPh>
    <rPh sb="1" eb="2">
      <t>ク</t>
    </rPh>
    <rPh sb="6" eb="7">
      <t>マイ</t>
    </rPh>
    <rPh sb="8" eb="9">
      <t>フク</t>
    </rPh>
    <phoneticPr fontId="5"/>
  </si>
  <si>
    <r>
      <t>中村区：</t>
    </r>
    <r>
      <rPr>
        <sz val="9"/>
        <rFont val="Arial Narrow"/>
        <family val="2"/>
      </rPr>
      <t>550</t>
    </r>
    <r>
      <rPr>
        <sz val="9"/>
        <rFont val="HG丸ｺﾞｼｯｸM-PRO"/>
        <family val="3"/>
        <charset val="128"/>
      </rPr>
      <t>枚</t>
    </r>
    <r>
      <rPr>
        <sz val="9"/>
        <rFont val="Arial Narrow"/>
        <family val="2"/>
      </rPr>
      <t xml:space="preserve"> </t>
    </r>
    <r>
      <rPr>
        <sz val="9"/>
        <rFont val="HG丸ｺﾞｼｯｸM-PRO"/>
        <family val="3"/>
        <charset val="128"/>
      </rPr>
      <t>含む</t>
    </r>
    <rPh sb="0" eb="3">
      <t>ナカムラク</t>
    </rPh>
    <rPh sb="7" eb="8">
      <t>マイ</t>
    </rPh>
    <rPh sb="9" eb="10">
      <t>フク</t>
    </rPh>
    <phoneticPr fontId="5"/>
  </si>
  <si>
    <r>
      <t xml:space="preserve">清須市 清須北部 </t>
    </r>
    <r>
      <rPr>
        <sz val="9"/>
        <rFont val="Arial Narrow"/>
        <family val="2"/>
      </rPr>
      <t>750</t>
    </r>
    <r>
      <rPr>
        <sz val="8"/>
        <rFont val="HG丸ｺﾞｼｯｸM-PRO"/>
        <family val="3"/>
        <charset val="128"/>
      </rPr>
      <t>枚</t>
    </r>
    <rPh sb="0" eb="2">
      <t>キヨス</t>
    </rPh>
    <rPh sb="2" eb="3">
      <t>シ</t>
    </rPh>
    <rPh sb="4" eb="6">
      <t>キヨス</t>
    </rPh>
    <rPh sb="6" eb="8">
      <t>ホクブ</t>
    </rPh>
    <rPh sb="12" eb="13">
      <t>マイ</t>
    </rPh>
    <phoneticPr fontId="7"/>
  </si>
  <si>
    <r>
      <t>清須市：</t>
    </r>
    <r>
      <rPr>
        <sz val="9"/>
        <rFont val="Arial Narrow"/>
        <family val="2"/>
      </rPr>
      <t>700</t>
    </r>
    <r>
      <rPr>
        <sz val="8"/>
        <rFont val="HG丸ｺﾞｼｯｸM-PRO"/>
        <family val="3"/>
        <charset val="128"/>
      </rPr>
      <t>枚</t>
    </r>
    <r>
      <rPr>
        <sz val="8"/>
        <rFont val="Arial Narrow"/>
        <family val="2"/>
      </rPr>
      <t xml:space="preserve"> </t>
    </r>
    <r>
      <rPr>
        <sz val="8"/>
        <rFont val="HG丸ｺﾞｼｯｸM-PRO"/>
        <family val="3"/>
        <charset val="128"/>
      </rPr>
      <t>含む</t>
    </r>
    <rPh sb="0" eb="2">
      <t>キヨス</t>
    </rPh>
    <rPh sb="7" eb="8">
      <t>マイ</t>
    </rPh>
    <rPh sb="9" eb="10">
      <t>フク</t>
    </rPh>
    <phoneticPr fontId="7"/>
  </si>
  <si>
    <r>
      <t xml:space="preserve">愛西市 永和 </t>
    </r>
    <r>
      <rPr>
        <sz val="9"/>
        <rFont val="Arial Narrow"/>
        <family val="2"/>
      </rPr>
      <t>1,300</t>
    </r>
    <r>
      <rPr>
        <sz val="8"/>
        <rFont val="HG丸ｺﾞｼｯｸM-PRO"/>
        <family val="3"/>
        <charset val="128"/>
      </rPr>
      <t>枚</t>
    </r>
    <rPh sb="0" eb="1">
      <t>アイ</t>
    </rPh>
    <rPh sb="1" eb="2">
      <t>セイ</t>
    </rPh>
    <rPh sb="2" eb="3">
      <t>シ</t>
    </rPh>
    <rPh sb="4" eb="6">
      <t>エイワ</t>
    </rPh>
    <rPh sb="12" eb="13">
      <t>マイ</t>
    </rPh>
    <phoneticPr fontId="7"/>
  </si>
  <si>
    <r>
      <t>愛西市：</t>
    </r>
    <r>
      <rPr>
        <sz val="9"/>
        <rFont val="Arial Narrow"/>
        <family val="2"/>
      </rPr>
      <t>1,950</t>
    </r>
    <r>
      <rPr>
        <sz val="8"/>
        <rFont val="HG丸ｺﾞｼｯｸM-PRO"/>
        <family val="3"/>
        <charset val="128"/>
      </rPr>
      <t>枚</t>
    </r>
    <r>
      <rPr>
        <sz val="9"/>
        <rFont val="Arial Narrow"/>
        <family val="2"/>
      </rPr>
      <t xml:space="preserve"> </t>
    </r>
    <r>
      <rPr>
        <sz val="8"/>
        <rFont val="HG丸ｺﾞｼｯｸM-PRO"/>
        <family val="3"/>
        <charset val="128"/>
      </rPr>
      <t>含む</t>
    </r>
    <rPh sb="0" eb="1">
      <t>アイ</t>
    </rPh>
    <rPh sb="1" eb="2">
      <t>セイ</t>
    </rPh>
    <rPh sb="2" eb="3">
      <t>シ</t>
    </rPh>
    <phoneticPr fontId="19"/>
  </si>
  <si>
    <r>
      <t>あま市：</t>
    </r>
    <r>
      <rPr>
        <sz val="9"/>
        <rFont val="Arial Narrow"/>
        <family val="2"/>
      </rPr>
      <t>400</t>
    </r>
    <r>
      <rPr>
        <sz val="8"/>
        <rFont val="HG丸ｺﾞｼｯｸM-PRO"/>
        <family val="3"/>
        <charset val="128"/>
      </rPr>
      <t>枚</t>
    </r>
    <r>
      <rPr>
        <sz val="8"/>
        <rFont val="Arial Narrow"/>
        <family val="2"/>
      </rPr>
      <t xml:space="preserve"> </t>
    </r>
    <r>
      <rPr>
        <sz val="8"/>
        <rFont val="HG丸ｺﾞｼｯｸM-PRO"/>
        <family val="3"/>
        <charset val="128"/>
      </rPr>
      <t>含む</t>
    </r>
    <rPh sb="2" eb="3">
      <t>シ</t>
    </rPh>
    <rPh sb="7" eb="8">
      <t>マイ</t>
    </rPh>
    <rPh sb="9" eb="10">
      <t>フク</t>
    </rPh>
    <phoneticPr fontId="19"/>
  </si>
  <si>
    <r>
      <t xml:space="preserve">津島市 津島北部 </t>
    </r>
    <r>
      <rPr>
        <sz val="9"/>
        <rFont val="Arial Narrow"/>
        <family val="2"/>
      </rPr>
      <t>1,950</t>
    </r>
    <r>
      <rPr>
        <sz val="8"/>
        <rFont val="HG丸ｺﾞｼｯｸM-PRO"/>
        <family val="3"/>
        <charset val="128"/>
      </rPr>
      <t>枚</t>
    </r>
    <rPh sb="0" eb="3">
      <t>ツシマシ</t>
    </rPh>
    <rPh sb="4" eb="6">
      <t>ツシマ</t>
    </rPh>
    <rPh sb="6" eb="8">
      <t>ホクブ</t>
    </rPh>
    <rPh sb="14" eb="15">
      <t>マイ</t>
    </rPh>
    <phoneticPr fontId="7"/>
  </si>
  <si>
    <r>
      <t>津島市</t>
    </r>
    <r>
      <rPr>
        <sz val="8"/>
        <rFont val="Arial Narrow"/>
        <family val="2"/>
      </rPr>
      <t xml:space="preserve"> </t>
    </r>
    <r>
      <rPr>
        <sz val="9"/>
        <rFont val="Arial Narrow"/>
        <family val="2"/>
      </rPr>
      <t>1,300</t>
    </r>
    <r>
      <rPr>
        <sz val="8"/>
        <rFont val="HG丸ｺﾞｼｯｸM-PRO"/>
        <family val="3"/>
        <charset val="128"/>
      </rPr>
      <t>枚</t>
    </r>
    <rPh sb="0" eb="3">
      <t>ツシマシ</t>
    </rPh>
    <rPh sb="9" eb="10">
      <t>マイ</t>
    </rPh>
    <phoneticPr fontId="19"/>
  </si>
  <si>
    <r>
      <t>津島市青塚</t>
    </r>
    <r>
      <rPr>
        <sz val="9"/>
        <rFont val="HG丸ｺﾞｼｯｸM-PRO"/>
        <family val="3"/>
        <charset val="128"/>
      </rPr>
      <t xml:space="preserve"> </t>
    </r>
    <r>
      <rPr>
        <sz val="9"/>
        <rFont val="Arial Narrow"/>
        <family val="2"/>
      </rPr>
      <t>400</t>
    </r>
    <r>
      <rPr>
        <sz val="8"/>
        <rFont val="HG丸ｺﾞｼｯｸM-PRO"/>
        <family val="3"/>
        <charset val="128"/>
      </rPr>
      <t>枚</t>
    </r>
    <rPh sb="0" eb="3">
      <t>ツシマシ</t>
    </rPh>
    <rPh sb="3" eb="5">
      <t>アオツカ</t>
    </rPh>
    <rPh sb="9" eb="10">
      <t>マイ</t>
    </rPh>
    <phoneticPr fontId="7"/>
  </si>
  <si>
    <r>
      <t>清須市あま清洲</t>
    </r>
    <r>
      <rPr>
        <sz val="9"/>
        <rFont val="HG丸ｺﾞｼｯｸM-PRO"/>
        <family val="3"/>
        <charset val="128"/>
      </rPr>
      <t xml:space="preserve"> </t>
    </r>
    <r>
      <rPr>
        <sz val="9"/>
        <rFont val="Arial Narrow"/>
        <family val="2"/>
      </rPr>
      <t>1,000</t>
    </r>
    <r>
      <rPr>
        <sz val="8"/>
        <rFont val="HG丸ｺﾞｼｯｸM-PRO"/>
        <family val="3"/>
        <charset val="128"/>
      </rPr>
      <t>枚</t>
    </r>
    <rPh sb="0" eb="2">
      <t>キヨス</t>
    </rPh>
    <rPh sb="2" eb="3">
      <t>シ</t>
    </rPh>
    <rPh sb="5" eb="7">
      <t>キヨス</t>
    </rPh>
    <rPh sb="13" eb="14">
      <t>マイ</t>
    </rPh>
    <phoneticPr fontId="7"/>
  </si>
  <si>
    <r>
      <t xml:space="preserve">稲沢市  稲沢下津 </t>
    </r>
    <r>
      <rPr>
        <sz val="9"/>
        <rFont val="Arial Narrow"/>
        <family val="2"/>
      </rPr>
      <t>700</t>
    </r>
    <r>
      <rPr>
        <sz val="8"/>
        <rFont val="HG丸ｺﾞｼｯｸM-PRO"/>
        <family val="3"/>
        <charset val="128"/>
      </rPr>
      <t>枚</t>
    </r>
    <rPh sb="0" eb="3">
      <t>イナザワシ</t>
    </rPh>
    <rPh sb="5" eb="7">
      <t>イナザワ</t>
    </rPh>
    <rPh sb="7" eb="8">
      <t>シタ</t>
    </rPh>
    <rPh sb="8" eb="9">
      <t>ツ</t>
    </rPh>
    <phoneticPr fontId="7"/>
  </si>
  <si>
    <r>
      <t>稲沢市：</t>
    </r>
    <r>
      <rPr>
        <sz val="9"/>
        <rFont val="HG丸ｺﾞｼｯｸM-PRO"/>
        <family val="3"/>
        <charset val="128"/>
      </rPr>
      <t xml:space="preserve"> </t>
    </r>
    <r>
      <rPr>
        <sz val="9"/>
        <rFont val="Arial Narrow"/>
        <family val="2"/>
      </rPr>
      <t>750</t>
    </r>
    <r>
      <rPr>
        <sz val="8"/>
        <rFont val="HG丸ｺﾞｼｯｸM-PRO"/>
        <family val="3"/>
        <charset val="128"/>
      </rPr>
      <t>枚含む</t>
    </r>
    <rPh sb="0" eb="2">
      <t>イナザワ</t>
    </rPh>
    <rPh sb="2" eb="3">
      <t>イチ</t>
    </rPh>
    <rPh sb="3" eb="4">
      <t>セイイチ</t>
    </rPh>
    <rPh sb="8" eb="9">
      <t>マイ</t>
    </rPh>
    <rPh sb="9" eb="10">
      <t>フク</t>
    </rPh>
    <phoneticPr fontId="19"/>
  </si>
  <si>
    <r>
      <t>あま市：</t>
    </r>
    <r>
      <rPr>
        <sz val="9"/>
        <rFont val="HG丸ｺﾞｼｯｸM-PRO"/>
        <family val="3"/>
        <charset val="128"/>
      </rPr>
      <t xml:space="preserve"> </t>
    </r>
    <r>
      <rPr>
        <sz val="9"/>
        <rFont val="Arial Narrow"/>
        <family val="2"/>
      </rPr>
      <t>1,000</t>
    </r>
    <r>
      <rPr>
        <sz val="8"/>
        <rFont val="HG丸ｺﾞｼｯｸM-PRO"/>
        <family val="3"/>
        <charset val="128"/>
      </rPr>
      <t>枚含む</t>
    </r>
    <rPh sb="2" eb="3">
      <t>イチ</t>
    </rPh>
    <rPh sb="3" eb="4">
      <t>セイイチ</t>
    </rPh>
    <rPh sb="10" eb="11">
      <t>マイ</t>
    </rPh>
    <rPh sb="11" eb="12">
      <t>フク</t>
    </rPh>
    <phoneticPr fontId="19"/>
  </si>
  <si>
    <r>
      <t>名東区 森孝</t>
    </r>
    <r>
      <rPr>
        <sz val="9"/>
        <rFont val="Arial Narrow"/>
        <family val="2"/>
      </rPr>
      <t xml:space="preserve">   250</t>
    </r>
    <r>
      <rPr>
        <sz val="8"/>
        <rFont val="HG丸ｺﾞｼｯｸM-PRO"/>
        <family val="3"/>
        <charset val="128"/>
      </rPr>
      <t>枚</t>
    </r>
    <r>
      <rPr>
        <sz val="8"/>
        <rFont val="Arial Narrow"/>
        <family val="2"/>
      </rPr>
      <t xml:space="preserve">                      </t>
    </r>
    <r>
      <rPr>
        <sz val="8"/>
        <rFont val="HG丸ｺﾞｼｯｸM-PRO"/>
        <family val="3"/>
        <charset val="128"/>
      </rPr>
      <t>守山区</t>
    </r>
    <r>
      <rPr>
        <sz val="8"/>
        <rFont val="Arial Narrow"/>
        <family val="2"/>
      </rPr>
      <t xml:space="preserve"> </t>
    </r>
    <r>
      <rPr>
        <sz val="8"/>
        <rFont val="HG丸ｺﾞｼｯｸM-PRO"/>
        <family val="3"/>
        <charset val="128"/>
      </rPr>
      <t>大森</t>
    </r>
    <r>
      <rPr>
        <sz val="8"/>
        <rFont val="Arial Narrow"/>
        <family val="2"/>
      </rPr>
      <t xml:space="preserve"> 1,650</t>
    </r>
    <r>
      <rPr>
        <sz val="8"/>
        <rFont val="HG丸ｺﾞｼｯｸM-PRO"/>
        <family val="3"/>
        <charset val="128"/>
      </rPr>
      <t>枚　　　　　　　　　　　　</t>
    </r>
    <rPh sb="0" eb="3">
      <t>メイトウク</t>
    </rPh>
    <rPh sb="4" eb="5">
      <t>モリ</t>
    </rPh>
    <rPh sb="5" eb="6">
      <t>モリタカ</t>
    </rPh>
    <phoneticPr fontId="7"/>
  </si>
  <si>
    <r>
      <t>守山区：</t>
    </r>
    <r>
      <rPr>
        <sz val="9"/>
        <rFont val="Arial Narrow"/>
        <family val="2"/>
      </rPr>
      <t>1,250</t>
    </r>
    <r>
      <rPr>
        <sz val="8"/>
        <rFont val="HG丸ｺﾞｼｯｸM-PRO"/>
        <family val="3"/>
        <charset val="128"/>
      </rPr>
      <t>枚含む</t>
    </r>
    <rPh sb="0" eb="3">
      <t>モリヤマク</t>
    </rPh>
    <rPh sb="9" eb="10">
      <t>マイ</t>
    </rPh>
    <rPh sb="10" eb="11">
      <t>フク</t>
    </rPh>
    <phoneticPr fontId="19"/>
  </si>
  <si>
    <r>
      <t xml:space="preserve">天白区梅が丘 </t>
    </r>
    <r>
      <rPr>
        <sz val="9"/>
        <rFont val="Arial Narrow"/>
        <family val="2"/>
      </rPr>
      <t>500</t>
    </r>
    <r>
      <rPr>
        <sz val="8"/>
        <rFont val="HG丸ｺﾞｼｯｸM-PRO"/>
        <family val="3"/>
        <charset val="128"/>
      </rPr>
      <t>枚</t>
    </r>
    <rPh sb="0" eb="3">
      <t>テンパクク</t>
    </rPh>
    <rPh sb="3" eb="4">
      <t>ウメ</t>
    </rPh>
    <rPh sb="5" eb="6">
      <t>オカ</t>
    </rPh>
    <rPh sb="10" eb="11">
      <t>マイ</t>
    </rPh>
    <phoneticPr fontId="7"/>
  </si>
  <si>
    <r>
      <t xml:space="preserve">豊川市御津小林 </t>
    </r>
    <r>
      <rPr>
        <sz val="9"/>
        <rFont val="Arial Narrow"/>
        <family val="2"/>
      </rPr>
      <t>850</t>
    </r>
    <r>
      <rPr>
        <sz val="8"/>
        <rFont val="HG丸ｺﾞｼｯｸM-PRO"/>
        <family val="3"/>
        <charset val="128"/>
      </rPr>
      <t>枚を</t>
    </r>
    <rPh sb="0" eb="3">
      <t>トヨカワシ</t>
    </rPh>
    <rPh sb="3" eb="4">
      <t>ゴ</t>
    </rPh>
    <rPh sb="4" eb="5">
      <t>ツ</t>
    </rPh>
    <rPh sb="5" eb="7">
      <t>コバヤシ</t>
    </rPh>
    <rPh sb="11" eb="12">
      <t>マイ</t>
    </rPh>
    <phoneticPr fontId="7"/>
  </si>
  <si>
    <r>
      <t>蒲郡市</t>
    </r>
    <r>
      <rPr>
        <sz val="8"/>
        <rFont val="Arial Narrow"/>
        <family val="2"/>
      </rPr>
      <t xml:space="preserve"> </t>
    </r>
    <r>
      <rPr>
        <sz val="8"/>
        <rFont val="HG丸ｺﾞｼｯｸM-PRO"/>
        <family val="3"/>
        <charset val="128"/>
      </rPr>
      <t>：</t>
    </r>
    <r>
      <rPr>
        <sz val="9"/>
        <rFont val="Arial Narrow"/>
        <family val="2"/>
      </rPr>
      <t>850</t>
    </r>
    <r>
      <rPr>
        <sz val="8"/>
        <rFont val="HG丸ｺﾞｼｯｸM-PRO"/>
        <family val="3"/>
        <charset val="128"/>
      </rPr>
      <t>枚含む</t>
    </r>
    <rPh sb="0" eb="1">
      <t>ガマ</t>
    </rPh>
    <rPh sb="1" eb="2">
      <t>グン</t>
    </rPh>
    <rPh sb="2" eb="3">
      <t>シ</t>
    </rPh>
    <rPh sb="8" eb="9">
      <t>マイ</t>
    </rPh>
    <rPh sb="9" eb="10">
      <t>フク</t>
    </rPh>
    <phoneticPr fontId="19"/>
  </si>
  <si>
    <r>
      <t>日進市：</t>
    </r>
    <r>
      <rPr>
        <sz val="9"/>
        <rFont val="Arial Narrow"/>
        <family val="2"/>
      </rPr>
      <t>500</t>
    </r>
    <r>
      <rPr>
        <sz val="9"/>
        <rFont val="HG丸ｺﾞｼｯｸM-PRO"/>
        <family val="3"/>
        <charset val="128"/>
      </rPr>
      <t>枚</t>
    </r>
    <r>
      <rPr>
        <sz val="9"/>
        <rFont val="Arial Narrow"/>
        <family val="2"/>
      </rPr>
      <t xml:space="preserve"> </t>
    </r>
    <r>
      <rPr>
        <sz val="9"/>
        <rFont val="HG丸ｺﾞｼｯｸM-PRO"/>
        <family val="3"/>
        <charset val="128"/>
      </rPr>
      <t>含む</t>
    </r>
    <rPh sb="0" eb="3">
      <t>ニッシンシ</t>
    </rPh>
    <rPh sb="7" eb="8">
      <t>マイ</t>
    </rPh>
    <rPh sb="9" eb="10">
      <t>フク</t>
    </rPh>
    <phoneticPr fontId="5"/>
  </si>
  <si>
    <t>蒲郡西</t>
    <rPh sb="0" eb="1">
      <t>ガマ</t>
    </rPh>
    <rPh sb="2" eb="3">
      <t>ニシ</t>
    </rPh>
    <phoneticPr fontId="19"/>
  </si>
  <si>
    <t>NMS</t>
    <phoneticPr fontId="19"/>
  </si>
  <si>
    <r>
      <t xml:space="preserve">蒲郡市 蒲郡西  </t>
    </r>
    <r>
      <rPr>
        <sz val="9"/>
        <rFont val="Arial Narrow"/>
        <family val="2"/>
      </rPr>
      <t>1,000</t>
    </r>
    <r>
      <rPr>
        <sz val="8"/>
        <rFont val="HG丸ｺﾞｼｯｸM-PRO"/>
        <family val="3"/>
        <charset val="128"/>
      </rPr>
      <t>枚</t>
    </r>
    <rPh sb="0" eb="1">
      <t>ガマ</t>
    </rPh>
    <rPh sb="1" eb="2">
      <t>グン</t>
    </rPh>
    <rPh sb="2" eb="3">
      <t>チリュウシ</t>
    </rPh>
    <rPh sb="4" eb="5">
      <t>ガマ</t>
    </rPh>
    <rPh sb="5" eb="6">
      <t>グン</t>
    </rPh>
    <rPh sb="6" eb="7">
      <t>ニシ</t>
    </rPh>
    <rPh sb="14" eb="15">
      <t>マイ</t>
    </rPh>
    <phoneticPr fontId="7"/>
  </si>
  <si>
    <r>
      <t xml:space="preserve">蒲郡市 蒲郡西 </t>
    </r>
    <r>
      <rPr>
        <sz val="9"/>
        <rFont val="Arial Narrow"/>
        <family val="2"/>
      </rPr>
      <t>50</t>
    </r>
    <r>
      <rPr>
        <sz val="8"/>
        <rFont val="HG丸ｺﾞｼｯｸM-PRO"/>
        <family val="3"/>
        <charset val="128"/>
      </rPr>
      <t>枚</t>
    </r>
    <rPh sb="0" eb="1">
      <t>ガマ</t>
    </rPh>
    <rPh sb="1" eb="2">
      <t>グン</t>
    </rPh>
    <rPh sb="2" eb="3">
      <t>シ</t>
    </rPh>
    <rPh sb="4" eb="5">
      <t>ガマ</t>
    </rPh>
    <rPh sb="5" eb="6">
      <t>グン</t>
    </rPh>
    <rPh sb="6" eb="7">
      <t>ニシ</t>
    </rPh>
    <rPh sb="10" eb="11">
      <t>マイ</t>
    </rPh>
    <phoneticPr fontId="7"/>
  </si>
  <si>
    <r>
      <t>東区：</t>
    </r>
    <r>
      <rPr>
        <sz val="9"/>
        <rFont val="Arial Narrow"/>
        <family val="2"/>
      </rPr>
      <t xml:space="preserve"> 650</t>
    </r>
    <r>
      <rPr>
        <sz val="8"/>
        <rFont val="HG丸ｺﾞｼｯｸM-PRO"/>
        <family val="3"/>
        <charset val="128"/>
      </rPr>
      <t>枚</t>
    </r>
    <r>
      <rPr>
        <sz val="8"/>
        <rFont val="Arial Narrow"/>
        <family val="2"/>
      </rPr>
      <t xml:space="preserve"> </t>
    </r>
    <r>
      <rPr>
        <sz val="8"/>
        <rFont val="HG丸ｺﾞｼｯｸM-PRO"/>
        <family val="3"/>
        <charset val="128"/>
      </rPr>
      <t>含む</t>
    </r>
    <rPh sb="0" eb="1">
      <t>ヒガシ</t>
    </rPh>
    <rPh sb="1" eb="2">
      <t>ク</t>
    </rPh>
    <rPh sb="7" eb="8">
      <t>マイ</t>
    </rPh>
    <rPh sb="9" eb="10">
      <t>フク</t>
    </rPh>
    <phoneticPr fontId="5"/>
  </si>
  <si>
    <r>
      <t xml:space="preserve">北区杉村 </t>
    </r>
    <r>
      <rPr>
        <sz val="8"/>
        <rFont val="Arial Narrow"/>
        <family val="2"/>
      </rPr>
      <t>650</t>
    </r>
    <r>
      <rPr>
        <sz val="8"/>
        <rFont val="HG丸ｺﾞｼｯｸM-PRO"/>
        <family val="3"/>
        <charset val="128"/>
      </rPr>
      <t>枚 を</t>
    </r>
    <rPh sb="0" eb="2">
      <t>キタク</t>
    </rPh>
    <rPh sb="2" eb="4">
      <t>スギムラ</t>
    </rPh>
    <rPh sb="4" eb="5">
      <t>オオマチ</t>
    </rPh>
    <phoneticPr fontId="5"/>
  </si>
  <si>
    <r>
      <t xml:space="preserve">北区柳原・主税町 </t>
    </r>
    <r>
      <rPr>
        <sz val="8"/>
        <rFont val="Arial Narrow"/>
        <family val="2"/>
      </rPr>
      <t>350</t>
    </r>
    <r>
      <rPr>
        <sz val="8"/>
        <rFont val="HG丸ｺﾞｼｯｸM-PRO"/>
        <family val="3"/>
        <charset val="128"/>
      </rPr>
      <t xml:space="preserve">枚 </t>
    </r>
    <rPh sb="0" eb="2">
      <t>キタク</t>
    </rPh>
    <rPh sb="2" eb="4">
      <t>ヤナギハラ</t>
    </rPh>
    <rPh sb="5" eb="8">
      <t>チカラマチ</t>
    </rPh>
    <rPh sb="8" eb="9">
      <t>オオマチ</t>
    </rPh>
    <phoneticPr fontId="5"/>
  </si>
  <si>
    <r>
      <t>守山区 瀬古</t>
    </r>
    <r>
      <rPr>
        <sz val="9"/>
        <rFont val="Arial Narrow"/>
        <family val="2"/>
      </rPr>
      <t xml:space="preserve"> 150</t>
    </r>
    <r>
      <rPr>
        <sz val="8"/>
        <rFont val="HG丸ｺﾞｼｯｸM-PRO"/>
        <family val="3"/>
        <charset val="128"/>
      </rPr>
      <t>枚</t>
    </r>
    <r>
      <rPr>
        <sz val="7"/>
        <rFont val="HG丸ｺﾞｼｯｸM-PRO"/>
        <family val="3"/>
        <charset val="128"/>
      </rPr>
      <t>をプラス</t>
    </r>
    <rPh sb="0" eb="2">
      <t>モリヤマ</t>
    </rPh>
    <rPh sb="2" eb="3">
      <t>ク</t>
    </rPh>
    <rPh sb="4" eb="6">
      <t>セコ</t>
    </rPh>
    <rPh sb="10" eb="11">
      <t>マイ</t>
    </rPh>
    <phoneticPr fontId="5"/>
  </si>
  <si>
    <t>半城土・高棚</t>
    <rPh sb="0" eb="1">
      <t>ハン</t>
    </rPh>
    <rPh sb="1" eb="2">
      <t>シロ</t>
    </rPh>
    <rPh sb="2" eb="3">
      <t>ツチ</t>
    </rPh>
    <rPh sb="4" eb="5">
      <t>タカ</t>
    </rPh>
    <rPh sb="5" eb="6">
      <t>タナ</t>
    </rPh>
    <phoneticPr fontId="19"/>
  </si>
  <si>
    <r>
      <t>刈谷市：</t>
    </r>
    <r>
      <rPr>
        <sz val="9"/>
        <rFont val="Arial Narrow"/>
        <family val="2"/>
      </rPr>
      <t>1,050</t>
    </r>
    <r>
      <rPr>
        <sz val="8"/>
        <rFont val="HG丸ｺﾞｼｯｸM-PRO"/>
        <family val="3"/>
        <charset val="128"/>
      </rPr>
      <t>枚含む</t>
    </r>
    <rPh sb="0" eb="2">
      <t>カリヤ</t>
    </rPh>
    <rPh sb="2" eb="3">
      <t>シ</t>
    </rPh>
    <rPh sb="9" eb="10">
      <t>マイ</t>
    </rPh>
    <rPh sb="10" eb="11">
      <t>フク</t>
    </rPh>
    <phoneticPr fontId="19"/>
  </si>
  <si>
    <r>
      <t xml:space="preserve">安城市 半城土･高棚  </t>
    </r>
    <r>
      <rPr>
        <sz val="9"/>
        <rFont val="Arial Narrow"/>
        <family val="2"/>
      </rPr>
      <t>1,050</t>
    </r>
    <r>
      <rPr>
        <sz val="8"/>
        <rFont val="HG丸ｺﾞｼｯｸM-PRO"/>
        <family val="3"/>
        <charset val="128"/>
      </rPr>
      <t>枚</t>
    </r>
    <rPh sb="0" eb="2">
      <t>アンジョウ</t>
    </rPh>
    <rPh sb="2" eb="3">
      <t>チリュウシ</t>
    </rPh>
    <rPh sb="4" eb="7">
      <t>ハンシロツチ</t>
    </rPh>
    <rPh sb="8" eb="9">
      <t>タカ</t>
    </rPh>
    <rPh sb="9" eb="10">
      <t>タナ</t>
    </rPh>
    <rPh sb="17" eb="18">
      <t>マイ</t>
    </rPh>
    <phoneticPr fontId="7"/>
  </si>
  <si>
    <t>泉・栄</t>
    <rPh sb="2" eb="3">
      <t>サカエ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</si>
</sst>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_ "/>
    <numFmt numFmtId="177" formatCode="#,##0_);[Red]\(#,##0\)"/>
    <numFmt numFmtId="178" formatCode="#,###&quot; 枚&quot;"/>
    <numFmt numFmtId="179" formatCode="&quot;計（&quot;#0&quot;）&quot;"/>
    <numFmt numFmtId="180" formatCode="#,###_ "/>
    <numFmt numFmtId="181" formatCode="#,###&quot; 枚 &quot;"/>
    <numFmt numFmtId="182" formatCode="yyyy/m"/>
    <numFmt numFmtId="183" formatCode="m&quot;月&quot;d&quot;日&quot;\(aaa\)"/>
    <numFmt numFmtId="184" formatCode="#,###;"/>
    <numFmt numFmtId="185" formatCode="[&lt;=999]000;[&lt;=9999]000\-00;000\-0000"/>
    <numFmt numFmtId="186" formatCode="#,##0;[Red]\-#,##0;"/>
    <numFmt numFmtId="187" formatCode="\(#,###&quot; 枚&quot;\)"/>
  </numFmts>
  <fonts count="92">
    <font>
      <sz val="11"/>
      <name val="ＭＳ Ｐゴシック"/>
      <family val="3"/>
      <charset val="128"/>
    </font>
    <font>
      <b/>
      <sz val="11"/>
      <name val="ＭＳ Ｐゴシック"/>
      <family val="3"/>
      <charset val="128"/>
    </font>
    <font>
      <sz val="11"/>
      <name val="ＭＳ Ｐゴシック"/>
      <family val="3"/>
      <charset val="128"/>
    </font>
    <font>
      <sz val="11"/>
      <name val="Arial Narrow"/>
      <family val="2"/>
    </font>
    <font>
      <sz val="11"/>
      <name val="ＭＳ ゴシック"/>
      <family val="3"/>
      <charset val="128"/>
    </font>
    <font>
      <sz val="11"/>
      <name val="ＭＳ Ｐゴシック"/>
      <family val="3"/>
      <charset val="128"/>
    </font>
    <font>
      <b/>
      <i/>
      <sz val="36"/>
      <name val="ＭＳ Ｐゴシック"/>
      <family val="3"/>
      <charset val="128"/>
    </font>
    <font>
      <sz val="6"/>
      <name val="ＭＳ Ｐゴシック"/>
      <family val="3"/>
      <charset val="128"/>
    </font>
    <font>
      <sz val="11"/>
      <name val="HG丸ｺﾞｼｯｸM-PRO"/>
      <family val="3"/>
      <charset val="128"/>
    </font>
    <font>
      <sz val="8"/>
      <name val="ＭＳ ゴシック"/>
      <family val="3"/>
      <charset val="128"/>
    </font>
    <font>
      <sz val="10"/>
      <name val="HG丸ｺﾞｼｯｸM-PRO"/>
      <family val="3"/>
      <charset val="128"/>
    </font>
    <font>
      <b/>
      <i/>
      <sz val="10"/>
      <name val="HG丸ｺﾞｼｯｸM-PRO"/>
      <family val="3"/>
      <charset val="128"/>
    </font>
    <font>
      <sz val="10"/>
      <name val="Arial Narrow"/>
      <family val="2"/>
    </font>
    <font>
      <b/>
      <sz val="10"/>
      <name val="HG丸ｺﾞｼｯｸM-PRO"/>
      <family val="3"/>
      <charset val="128"/>
    </font>
    <font>
      <sz val="9"/>
      <name val="HG丸ｺﾞｼｯｸM-PRO"/>
      <family val="3"/>
      <charset val="128"/>
    </font>
    <font>
      <sz val="7"/>
      <name val="HG丸ｺﾞｼｯｸM-PRO"/>
      <family val="3"/>
      <charset val="128"/>
    </font>
    <font>
      <sz val="14"/>
      <name val="HG丸ｺﾞｼｯｸM-PRO"/>
      <family val="3"/>
      <charset val="128"/>
    </font>
    <font>
      <sz val="9"/>
      <name val="ＭＳ Ｐゴシック"/>
      <family val="3"/>
      <charset val="128"/>
    </font>
    <font>
      <sz val="6"/>
      <name val="HG丸ｺﾞｼｯｸM-PRO"/>
      <family val="3"/>
      <charset val="128"/>
    </font>
    <font>
      <b/>
      <i/>
      <sz val="12"/>
      <name val="ＭＳ ゴシック"/>
      <family val="3"/>
      <charset val="128"/>
    </font>
    <font>
      <sz val="12"/>
      <name val="HG丸ｺﾞｼｯｸM-PRO"/>
      <family val="3"/>
      <charset val="128"/>
    </font>
    <font>
      <sz val="10"/>
      <name val="ＭＳ ゴシック"/>
      <family val="3"/>
      <charset val="128"/>
    </font>
    <font>
      <b/>
      <sz val="14"/>
      <name val="HG丸ｺﾞｼｯｸM-PRO"/>
      <family val="3"/>
      <charset val="128"/>
    </font>
    <font>
      <sz val="14"/>
      <name val="ＭＳ Ｐゴシック"/>
      <family val="3"/>
      <charset val="128"/>
    </font>
    <font>
      <sz val="8"/>
      <name val="HG丸ｺﾞｼｯｸM-PRO"/>
      <family val="3"/>
      <charset val="128"/>
    </font>
    <font>
      <sz val="9"/>
      <name val="Arial Narrow"/>
      <family val="2"/>
    </font>
    <font>
      <sz val="8"/>
      <name val="Arial Narrow"/>
      <family val="2"/>
    </font>
    <font>
      <sz val="10"/>
      <name val="ＭＳ Ｐゴシック"/>
      <family val="3"/>
      <charset val="128"/>
    </font>
    <font>
      <sz val="14"/>
      <name val="Arial Narrow"/>
      <family val="2"/>
    </font>
    <font>
      <sz val="12"/>
      <name val="Arial Narrow"/>
      <family val="2"/>
    </font>
    <font>
      <b/>
      <sz val="14"/>
      <name val="ＭＳ ＰＲゴシック"/>
      <family val="3"/>
      <charset val="128"/>
    </font>
    <font>
      <sz val="8"/>
      <name val="ＭＳ Ｐゴシック"/>
      <family val="3"/>
      <charset val="128"/>
    </font>
    <font>
      <sz val="7"/>
      <name val="Arial Narrow"/>
      <family val="2"/>
    </font>
    <font>
      <b/>
      <sz val="12"/>
      <name val="ＭＳ Ｐゴシック"/>
      <family val="3"/>
      <charset val="128"/>
    </font>
    <font>
      <sz val="13"/>
      <name val="Arial Narrow"/>
      <family val="2"/>
    </font>
    <font>
      <sz val="13"/>
      <name val="ＭＳ Ｐゴシック"/>
      <family val="3"/>
      <charset val="128"/>
    </font>
    <font>
      <b/>
      <sz val="9"/>
      <name val="ＭＳ Ｐゴシック"/>
      <family val="3"/>
      <charset val="128"/>
    </font>
    <font>
      <u/>
      <sz val="11"/>
      <color indexed="12"/>
      <name val="ＭＳ Ｐゴシック"/>
      <family val="3"/>
      <charset val="128"/>
    </font>
    <font>
      <sz val="6"/>
      <name val="Arial Narrow"/>
      <family val="2"/>
    </font>
    <font>
      <b/>
      <sz val="14"/>
      <name val="ＭＳ ゴシック"/>
      <family val="3"/>
      <charset val="128"/>
    </font>
    <font>
      <sz val="16"/>
      <name val="ＭＳ ゴシック"/>
      <family val="3"/>
      <charset val="128"/>
    </font>
    <font>
      <sz val="20"/>
      <name val="HG丸ｺﾞｼｯｸM-PRO"/>
      <family val="3"/>
      <charset val="128"/>
    </font>
    <font>
      <sz val="12"/>
      <name val="ＭＳ ゴシック"/>
      <family val="3"/>
      <charset val="128"/>
    </font>
    <font>
      <sz val="7"/>
      <name val="ＭＳ Ｐゴシック"/>
      <family val="3"/>
      <charset val="128"/>
    </font>
    <font>
      <sz val="11"/>
      <name val="明朝"/>
      <family val="1"/>
      <charset val="128"/>
    </font>
    <font>
      <b/>
      <sz val="14"/>
      <name val="ＭＳ Ｐゴシック"/>
      <family val="3"/>
      <charset val="128"/>
    </font>
    <font>
      <u/>
      <sz val="10"/>
      <color indexed="12"/>
      <name val="HG丸ｺﾞｼｯｸM-PRO"/>
      <family val="3"/>
      <charset val="128"/>
    </font>
    <font>
      <b/>
      <sz val="10"/>
      <name val="ＭＳ Ｐゴシック"/>
      <family val="3"/>
      <charset val="128"/>
    </font>
    <font>
      <sz val="5"/>
      <name val="HG丸ｺﾞｼｯｸM-PRO"/>
      <family val="3"/>
      <charset val="128"/>
    </font>
    <font>
      <sz val="6"/>
      <name val="ＤＦＰ特太ゴシック体"/>
      <family val="3"/>
      <charset val="128"/>
    </font>
    <font>
      <sz val="16"/>
      <name val="HG丸ｺﾞｼｯｸM-PRO"/>
      <family val="3"/>
      <charset val="128"/>
    </font>
    <font>
      <b/>
      <sz val="14"/>
      <name val="Arial Narrow"/>
      <family val="2"/>
    </font>
    <font>
      <sz val="8"/>
      <name val="Book Antiqua"/>
      <family val="1"/>
    </font>
    <font>
      <b/>
      <sz val="8"/>
      <name val="ＭＳ Ｐゴシック"/>
      <family val="3"/>
      <charset val="128"/>
    </font>
    <font>
      <b/>
      <sz val="14"/>
      <color indexed="8"/>
      <name val="HG丸ｺﾞｼｯｸM-PRO"/>
      <family val="3"/>
      <charset val="128"/>
    </font>
    <font>
      <sz val="16"/>
      <color indexed="8"/>
      <name val="HG丸ｺﾞｼｯｸM-PRO"/>
      <family val="3"/>
      <charset val="128"/>
    </font>
    <font>
      <b/>
      <sz val="16"/>
      <color indexed="8"/>
      <name val="HG丸ｺﾞｼｯｸM-PRO"/>
      <family val="3"/>
      <charset val="128"/>
    </font>
    <font>
      <b/>
      <sz val="16"/>
      <name val="ＭＳ ゴシック"/>
      <family val="3"/>
      <charset val="128"/>
    </font>
    <font>
      <b/>
      <sz val="11"/>
      <name val="ＭＳ ゴシック"/>
      <family val="3"/>
      <charset val="128"/>
    </font>
    <font>
      <sz val="9"/>
      <name val="ＭＳ ゴシック"/>
      <family val="3"/>
      <charset val="128"/>
    </font>
    <font>
      <b/>
      <sz val="12"/>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sz val="10"/>
      <name val="HG丸ｺﾞｼｯｸM-PRO"/>
      <family val="3"/>
      <charset val="128"/>
    </font>
    <font>
      <sz val="14"/>
      <name val="HG丸ｺﾞｼｯｸM-PRO"/>
      <family val="3"/>
      <charset val="128"/>
    </font>
    <font>
      <b/>
      <sz val="14"/>
      <name val="ＭＳ ゴシック"/>
      <family val="3"/>
      <charset val="128"/>
    </font>
    <font>
      <sz val="12"/>
      <name val="HG丸ｺﾞｼｯｸM-PRO"/>
      <family val="3"/>
      <charset val="128"/>
    </font>
    <font>
      <sz val="11"/>
      <name val="ＭＳ ゴシック"/>
      <family val="3"/>
      <charset val="128"/>
    </font>
    <font>
      <b/>
      <i/>
      <sz val="10"/>
      <name val="HG丸ｺﾞｼｯｸM-PRO"/>
      <family val="3"/>
      <charset val="128"/>
    </font>
    <font>
      <sz val="12"/>
      <name val="ＭＳ ゴシック"/>
      <family val="3"/>
      <charset val="128"/>
    </font>
    <font>
      <sz val="16"/>
      <name val="ＭＳ ゴシック"/>
      <family val="3"/>
      <charset val="128"/>
    </font>
    <font>
      <b/>
      <sz val="14"/>
      <name val="ＭＳ ＰＲゴシック"/>
      <family val="3"/>
      <charset val="128"/>
    </font>
    <font>
      <b/>
      <sz val="14"/>
      <name val="HG丸ｺﾞｼｯｸM-PRO"/>
      <family val="3"/>
      <charset val="128"/>
    </font>
    <font>
      <b/>
      <sz val="14"/>
      <color indexed="8"/>
      <name val="HG丸ｺﾞｼｯｸM-PRO"/>
      <family val="3"/>
      <charset val="128"/>
    </font>
    <font>
      <b/>
      <sz val="16"/>
      <color indexed="8"/>
      <name val="HG丸ｺﾞｼｯｸM-PRO"/>
      <family val="3"/>
      <charset val="128"/>
    </font>
    <font>
      <sz val="14"/>
      <name val="Arial Narrow"/>
      <family val="2"/>
    </font>
    <font>
      <b/>
      <sz val="12"/>
      <name val="ＭＳ Ｐゴシック"/>
      <family val="3"/>
      <charset val="128"/>
    </font>
    <font>
      <b/>
      <sz val="10"/>
      <name val="HG丸ｺﾞｼｯｸM-PRO"/>
      <family val="3"/>
      <charset val="128"/>
    </font>
    <font>
      <sz val="9"/>
      <name val="Arial Narrow"/>
      <family val="2"/>
    </font>
    <font>
      <u/>
      <sz val="11"/>
      <color indexed="12"/>
      <name val="HG丸ｺﾞｼｯｸM-PRO"/>
      <family val="3"/>
      <charset val="128"/>
    </font>
    <font>
      <sz val="13"/>
      <name val="Arial Narrow"/>
      <family val="2"/>
    </font>
    <font>
      <sz val="10"/>
      <name val="Arial Narrow"/>
      <family val="2"/>
    </font>
    <font>
      <sz val="11"/>
      <name val="Arial Narrow"/>
      <family val="2"/>
    </font>
    <font>
      <sz val="11"/>
      <name val="ＭＳ Ｐゴシック"/>
      <family val="3"/>
      <charset val="128"/>
    </font>
    <font>
      <sz val="11"/>
      <name val="HG丸ｺﾞｼｯｸM-PRO"/>
      <family val="3"/>
      <charset val="128"/>
    </font>
    <font>
      <sz val="10"/>
      <name val="ＭＳ ゴシック"/>
      <family val="3"/>
      <charset val="128"/>
    </font>
    <font>
      <sz val="10"/>
      <name val="ＭＳ Ｐゴシック"/>
      <family val="3"/>
      <charset val="128"/>
    </font>
    <font>
      <b/>
      <sz val="11"/>
      <name val="ＭＳ Ｐゴシック"/>
      <family val="3"/>
      <charset val="128"/>
    </font>
    <font>
      <b/>
      <sz val="18"/>
      <name val="ＭＳ ゴシック"/>
      <family val="3"/>
      <charset val="128"/>
    </font>
    <font>
      <sz val="6"/>
      <name val="ＭＳ Ｐゴシック"/>
      <family val="2"/>
      <charset val="128"/>
      <scheme val="minor"/>
    </font>
    <font>
      <b/>
      <sz val="10"/>
      <color indexed="10"/>
      <name val="ＭＳ ゴシック"/>
      <family val="3"/>
      <charset val="128"/>
    </font>
  </fonts>
  <fills count="3">
    <fill>
      <patternFill patternType="none"/>
    </fill>
    <fill>
      <patternFill patternType="gray125"/>
    </fill>
    <fill>
      <patternFill patternType="solid">
        <fgColor indexed="42"/>
        <bgColor indexed="64"/>
      </patternFill>
    </fill>
  </fills>
  <borders count="179">
    <border>
      <left/>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dotted">
        <color indexed="64"/>
      </top>
      <bottom style="medium">
        <color indexed="64"/>
      </bottom>
      <diagonal/>
    </border>
    <border>
      <left style="hair">
        <color indexed="64"/>
      </left>
      <right style="hair">
        <color indexed="64"/>
      </right>
      <top style="dotted">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dotted">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top style="dotted">
        <color indexed="64"/>
      </top>
      <bottom style="medium">
        <color indexed="64"/>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medium">
        <color indexed="64"/>
      </left>
      <right/>
      <top style="dotted">
        <color indexed="64"/>
      </top>
      <bottom style="medium">
        <color indexed="64"/>
      </bottom>
      <diagonal/>
    </border>
    <border>
      <left style="hair">
        <color indexed="64"/>
      </left>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dotted">
        <color indexed="64"/>
      </bottom>
      <diagonal/>
    </border>
    <border>
      <left style="medium">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medium">
        <color indexed="64"/>
      </left>
      <right style="thin">
        <color indexed="64"/>
      </right>
      <top/>
      <bottom/>
      <diagonal/>
    </border>
    <border>
      <left style="hair">
        <color indexed="64"/>
      </left>
      <right style="medium">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top style="thin">
        <color indexed="64"/>
      </top>
      <bottom style="hair">
        <color indexed="64"/>
      </bottom>
      <diagonal/>
    </border>
    <border>
      <left style="hair">
        <color indexed="64"/>
      </left>
      <right/>
      <top style="hair">
        <color indexed="64"/>
      </top>
      <bottom style="dotted">
        <color indexed="64"/>
      </bottom>
      <diagonal/>
    </border>
    <border>
      <left style="medium">
        <color indexed="64"/>
      </left>
      <right/>
      <top style="hair">
        <color indexed="64"/>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style="thin">
        <color indexed="64"/>
      </right>
      <top style="hair">
        <color indexed="64"/>
      </top>
      <bottom style="thin">
        <color indexed="64"/>
      </bottom>
      <diagonal/>
    </border>
    <border>
      <left/>
      <right style="hair">
        <color indexed="64"/>
      </right>
      <top/>
      <bottom style="dotted">
        <color indexed="64"/>
      </bottom>
      <diagonal/>
    </border>
    <border>
      <left style="hair">
        <color indexed="64"/>
      </left>
      <right style="thin">
        <color indexed="64"/>
      </right>
      <top/>
      <bottom style="dotted">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style="medium">
        <color indexed="64"/>
      </left>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style="medium">
        <color indexed="64"/>
      </left>
      <right style="double">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style="double">
        <color indexed="64"/>
      </left>
      <right style="hair">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tted">
        <color indexed="64"/>
      </bottom>
      <diagonal/>
    </border>
    <border>
      <left/>
      <right style="double">
        <color indexed="64"/>
      </right>
      <top style="dotted">
        <color indexed="64"/>
      </top>
      <bottom style="thin">
        <color indexed="64"/>
      </bottom>
      <diagonal/>
    </border>
    <border>
      <left/>
      <right style="hair">
        <color indexed="64"/>
      </right>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bottom/>
      <diagonal/>
    </border>
  </borders>
  <cellStyleXfs count="7">
    <xf numFmtId="0" fontId="0" fillId="0" borderId="0"/>
    <xf numFmtId="0" fontId="37" fillId="0" borderId="0" applyNumberFormat="0" applyFill="0" applyBorder="0" applyAlignment="0" applyProtection="0">
      <alignment vertical="top"/>
      <protection locked="0"/>
    </xf>
    <xf numFmtId="38" fontId="2" fillId="0" borderId="0" applyFont="0" applyFill="0" applyBorder="0" applyAlignment="0" applyProtection="0"/>
    <xf numFmtId="0" fontId="44" fillId="0" borderId="0"/>
    <xf numFmtId="0" fontId="2" fillId="0" borderId="0">
      <alignment vertical="center"/>
    </xf>
    <xf numFmtId="0" fontId="2" fillId="0" borderId="0">
      <alignment vertical="center"/>
    </xf>
    <xf numFmtId="0" fontId="2" fillId="0" borderId="0">
      <alignment vertical="center"/>
    </xf>
  </cellStyleXfs>
  <cellXfs count="1312">
    <xf numFmtId="0" fontId="0" fillId="0" borderId="0" xfId="0"/>
    <xf numFmtId="0" fontId="4" fillId="0" borderId="0" xfId="0" applyFont="1" applyAlignment="1">
      <alignment vertical="center"/>
    </xf>
    <xf numFmtId="176" fontId="4" fillId="0" borderId="0" xfId="0" applyNumberFormat="1" applyFont="1" applyAlignment="1">
      <alignment vertical="center"/>
    </xf>
    <xf numFmtId="177" fontId="4" fillId="0" borderId="0" xfId="0" applyNumberFormat="1" applyFont="1" applyAlignment="1">
      <alignment vertical="center"/>
    </xf>
    <xf numFmtId="176" fontId="3" fillId="0" borderId="1" xfId="0" applyNumberFormat="1" applyFont="1" applyBorder="1" applyAlignment="1">
      <alignment vertical="center"/>
    </xf>
    <xf numFmtId="0" fontId="4" fillId="0" borderId="0" xfId="0" applyFont="1" applyAlignment="1">
      <alignment horizontal="distributed"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4" xfId="0" applyFont="1" applyBorder="1" applyAlignment="1">
      <alignment vertical="center"/>
    </xf>
    <xf numFmtId="177" fontId="10" fillId="0" borderId="5" xfId="0" applyNumberFormat="1" applyFont="1" applyBorder="1" applyAlignment="1">
      <alignment vertical="center"/>
    </xf>
    <xf numFmtId="176" fontId="10" fillId="0" borderId="5" xfId="0" applyNumberFormat="1" applyFont="1" applyBorder="1" applyAlignment="1">
      <alignment vertical="center"/>
    </xf>
    <xf numFmtId="0" fontId="10" fillId="0" borderId="5" xfId="0" applyFont="1" applyBorder="1" applyAlignment="1">
      <alignment vertical="center"/>
    </xf>
    <xf numFmtId="176" fontId="10" fillId="0" borderId="0" xfId="0" applyNumberFormat="1" applyFont="1" applyAlignment="1">
      <alignment vertical="center"/>
    </xf>
    <xf numFmtId="0" fontId="10" fillId="0" borderId="6" xfId="0" applyFont="1" applyBorder="1" applyAlignment="1">
      <alignment vertical="center"/>
    </xf>
    <xf numFmtId="177" fontId="10" fillId="0" borderId="7" xfId="0" applyNumberFormat="1" applyFont="1" applyBorder="1" applyAlignment="1">
      <alignment vertical="center"/>
    </xf>
    <xf numFmtId="176" fontId="10" fillId="0" borderId="7" xfId="0" applyNumberFormat="1" applyFont="1" applyBorder="1" applyAlignment="1">
      <alignment vertical="center"/>
    </xf>
    <xf numFmtId="0" fontId="10" fillId="0" borderId="7" xfId="0" applyFont="1" applyBorder="1" applyAlignment="1">
      <alignment vertical="center"/>
    </xf>
    <xf numFmtId="176" fontId="10" fillId="0" borderId="4" xfId="0" applyNumberFormat="1" applyFont="1" applyBorder="1" applyAlignment="1">
      <alignment vertical="center"/>
    </xf>
    <xf numFmtId="176" fontId="12" fillId="0" borderId="5" xfId="0" applyNumberFormat="1" applyFont="1" applyBorder="1" applyAlignment="1">
      <alignment vertical="center"/>
    </xf>
    <xf numFmtId="176" fontId="12" fillId="0" borderId="7" xfId="0" applyNumberFormat="1" applyFont="1" applyBorder="1" applyAlignment="1">
      <alignment vertical="center"/>
    </xf>
    <xf numFmtId="177" fontId="10" fillId="0" borderId="0" xfId="0" applyNumberFormat="1" applyFont="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177" fontId="10" fillId="0" borderId="0" xfId="0" applyNumberFormat="1" applyFont="1" applyAlignment="1">
      <alignment horizontal="center" vertical="center"/>
    </xf>
    <xf numFmtId="0" fontId="13" fillId="0" borderId="10" xfId="0" applyFont="1" applyBorder="1" applyAlignment="1">
      <alignment horizontal="centerContinuous" vertical="center"/>
    </xf>
    <xf numFmtId="176" fontId="13" fillId="0" borderId="8" xfId="0" applyNumberFormat="1" applyFont="1" applyBorder="1" applyAlignment="1">
      <alignment horizontal="centerContinuous" vertical="center"/>
    </xf>
    <xf numFmtId="177" fontId="10" fillId="0" borderId="4" xfId="0" applyNumberFormat="1" applyFont="1" applyBorder="1" applyAlignment="1">
      <alignment vertical="center"/>
    </xf>
    <xf numFmtId="0" fontId="13" fillId="0" borderId="9" xfId="0" applyFont="1" applyBorder="1" applyAlignment="1">
      <alignment horizontal="centerContinuous" vertical="center"/>
    </xf>
    <xf numFmtId="0" fontId="4" fillId="0" borderId="0" xfId="0" applyFont="1"/>
    <xf numFmtId="0" fontId="4" fillId="0" borderId="0" xfId="0" applyFont="1" applyAlignment="1">
      <alignment horizontal="distributed"/>
    </xf>
    <xf numFmtId="177" fontId="4" fillId="0" borderId="0" xfId="0" applyNumberFormat="1" applyFont="1" applyAlignment="1">
      <alignment horizontal="center"/>
    </xf>
    <xf numFmtId="177" fontId="4" fillId="0" borderId="0" xfId="0" applyNumberFormat="1" applyFont="1"/>
    <xf numFmtId="176" fontId="4" fillId="0" borderId="0" xfId="0" applyNumberFormat="1" applyFont="1"/>
    <xf numFmtId="176" fontId="4" fillId="0" borderId="0" xfId="0" applyNumberFormat="1" applyFont="1" applyAlignment="1">
      <alignment horizontal="center"/>
    </xf>
    <xf numFmtId="3" fontId="10" fillId="0" borderId="0" xfId="0" applyNumberFormat="1" applyFont="1" applyAlignment="1">
      <alignment horizontal="distributed" vertical="center"/>
    </xf>
    <xf numFmtId="176" fontId="18" fillId="0" borderId="0" xfId="0" applyNumberFormat="1" applyFont="1" applyAlignment="1">
      <alignment horizontal="center" vertical="center"/>
    </xf>
    <xf numFmtId="176" fontId="3" fillId="0" borderId="0" xfId="0" applyNumberFormat="1" applyFont="1" applyAlignment="1">
      <alignment vertical="center"/>
    </xf>
    <xf numFmtId="0" fontId="4" fillId="0" borderId="5" xfId="0" applyFont="1" applyBorder="1"/>
    <xf numFmtId="0" fontId="4" fillId="0" borderId="5" xfId="0" applyFont="1" applyBorder="1" applyAlignment="1">
      <alignment horizontal="distributed"/>
    </xf>
    <xf numFmtId="177" fontId="4" fillId="0" borderId="5" xfId="0" applyNumberFormat="1" applyFont="1" applyBorder="1" applyAlignment="1">
      <alignment horizontal="center"/>
    </xf>
    <xf numFmtId="177" fontId="4" fillId="0" borderId="5" xfId="0" applyNumberFormat="1" applyFont="1" applyBorder="1"/>
    <xf numFmtId="0" fontId="4" fillId="0" borderId="11" xfId="0" applyFont="1" applyBorder="1"/>
    <xf numFmtId="177" fontId="10" fillId="0" borderId="6" xfId="0" applyNumberFormat="1" applyFont="1" applyBorder="1" applyAlignment="1">
      <alignment vertical="center"/>
    </xf>
    <xf numFmtId="0" fontId="4" fillId="0" borderId="7" xfId="0" applyFont="1" applyBorder="1"/>
    <xf numFmtId="0" fontId="4" fillId="0" borderId="7" xfId="0" applyFont="1" applyBorder="1" applyAlignment="1">
      <alignment horizontal="distributed"/>
    </xf>
    <xf numFmtId="177" fontId="4" fillId="0" borderId="7" xfId="0" applyNumberFormat="1" applyFont="1" applyBorder="1" applyAlignment="1">
      <alignment horizontal="center"/>
    </xf>
    <xf numFmtId="177" fontId="4" fillId="0" borderId="7" xfId="0" applyNumberFormat="1" applyFont="1" applyBorder="1"/>
    <xf numFmtId="0" fontId="4" fillId="0" borderId="12" xfId="0" applyFont="1" applyBorder="1"/>
    <xf numFmtId="177" fontId="4" fillId="0" borderId="12" xfId="0" applyNumberFormat="1" applyFont="1" applyBorder="1"/>
    <xf numFmtId="177" fontId="4" fillId="0" borderId="13" xfId="0" applyNumberFormat="1" applyFont="1" applyBorder="1"/>
    <xf numFmtId="0" fontId="15" fillId="0" borderId="7" xfId="0" applyFont="1" applyBorder="1" applyAlignment="1">
      <alignment horizontal="left" vertical="top"/>
    </xf>
    <xf numFmtId="0" fontId="10" fillId="0" borderId="7" xfId="0" applyFont="1" applyBorder="1" applyAlignment="1">
      <alignment horizontal="center" vertical="center"/>
    </xf>
    <xf numFmtId="0" fontId="10" fillId="0" borderId="9" xfId="0" applyFont="1" applyBorder="1" applyAlignment="1">
      <alignment horizontal="centerContinuous" vertical="center"/>
    </xf>
    <xf numFmtId="176" fontId="10" fillId="0" borderId="9" xfId="0" applyNumberFormat="1" applyFont="1" applyBorder="1" applyAlignment="1">
      <alignment horizontal="centerContinuous" vertical="center"/>
    </xf>
    <xf numFmtId="176" fontId="10" fillId="0" borderId="14" xfId="0" applyNumberFormat="1" applyFont="1" applyBorder="1" applyAlignment="1">
      <alignment horizontal="centerContinuous" vertical="center"/>
    </xf>
    <xf numFmtId="176" fontId="10" fillId="0" borderId="15" xfId="0" applyNumberFormat="1" applyFont="1" applyBorder="1" applyAlignment="1">
      <alignment horizontal="center" vertical="center"/>
    </xf>
    <xf numFmtId="176" fontId="10" fillId="0" borderId="16" xfId="0" applyNumberFormat="1" applyFont="1" applyBorder="1" applyAlignment="1">
      <alignment horizontal="center" vertical="center"/>
    </xf>
    <xf numFmtId="176" fontId="10" fillId="0" borderId="8" xfId="0" applyNumberFormat="1" applyFont="1" applyBorder="1" applyAlignment="1">
      <alignment horizontal="centerContinuous" vertical="center"/>
    </xf>
    <xf numFmtId="176" fontId="3" fillId="0" borderId="17" xfId="0" applyNumberFormat="1" applyFont="1" applyBorder="1" applyAlignment="1">
      <alignment vertical="center"/>
    </xf>
    <xf numFmtId="176" fontId="3" fillId="0" borderId="18" xfId="0" applyNumberFormat="1" applyFont="1" applyBorder="1" applyAlignment="1">
      <alignment vertical="center"/>
    </xf>
    <xf numFmtId="176" fontId="9" fillId="0" borderId="9" xfId="0" applyNumberFormat="1" applyFont="1" applyBorder="1" applyAlignment="1">
      <alignment horizontal="center" vertical="center"/>
    </xf>
    <xf numFmtId="176" fontId="4" fillId="0" borderId="7" xfId="0" applyNumberFormat="1" applyFont="1" applyBorder="1"/>
    <xf numFmtId="0" fontId="18" fillId="0" borderId="0" xfId="0" applyFont="1" applyAlignment="1">
      <alignment horizontal="center" vertical="center"/>
    </xf>
    <xf numFmtId="0" fontId="21" fillId="0" borderId="0" xfId="0" applyFont="1" applyAlignment="1">
      <alignment horizontal="distributed" vertical="center"/>
    </xf>
    <xf numFmtId="0" fontId="13" fillId="0" borderId="0" xfId="0" applyFont="1" applyAlignment="1">
      <alignment vertical="center"/>
    </xf>
    <xf numFmtId="176" fontId="3" fillId="0" borderId="5" xfId="0" applyNumberFormat="1" applyFont="1" applyBorder="1" applyAlignment="1">
      <alignment vertical="center"/>
    </xf>
    <xf numFmtId="176" fontId="25" fillId="0" borderId="12" xfId="0" applyNumberFormat="1" applyFont="1" applyBorder="1" applyAlignment="1">
      <alignment vertical="center"/>
    </xf>
    <xf numFmtId="3" fontId="14" fillId="0" borderId="0" xfId="0" applyNumberFormat="1" applyFont="1" applyAlignment="1">
      <alignment vertical="center"/>
    </xf>
    <xf numFmtId="179" fontId="25" fillId="0" borderId="7" xfId="0" applyNumberFormat="1" applyFont="1" applyBorder="1" applyAlignment="1">
      <alignment vertical="center"/>
    </xf>
    <xf numFmtId="176" fontId="25" fillId="0" borderId="13" xfId="0" applyNumberFormat="1" applyFont="1" applyBorder="1" applyAlignment="1">
      <alignment vertical="center"/>
    </xf>
    <xf numFmtId="0" fontId="22" fillId="0" borderId="7" xfId="0" applyFont="1" applyBorder="1"/>
    <xf numFmtId="3" fontId="24" fillId="0" borderId="0" xfId="0" applyNumberFormat="1" applyFont="1" applyAlignment="1">
      <alignment vertical="center"/>
    </xf>
    <xf numFmtId="0" fontId="27" fillId="0" borderId="16" xfId="0" applyFont="1" applyBorder="1" applyAlignment="1">
      <alignment horizontal="center" vertical="center"/>
    </xf>
    <xf numFmtId="0" fontId="24" fillId="0" borderId="19" xfId="0" applyFont="1" applyBorder="1" applyAlignment="1">
      <alignment horizontal="left"/>
    </xf>
    <xf numFmtId="177" fontId="20" fillId="0" borderId="7" xfId="0" applyNumberFormat="1" applyFont="1" applyBorder="1" applyAlignment="1">
      <alignment horizontal="right" vertical="center"/>
    </xf>
    <xf numFmtId="176" fontId="26" fillId="0" borderId="20" xfId="0" applyNumberFormat="1"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179" fontId="26" fillId="0" borderId="6" xfId="0" applyNumberFormat="1" applyFont="1" applyBorder="1" applyAlignment="1">
      <alignment horizontal="center" vertical="center"/>
    </xf>
    <xf numFmtId="176" fontId="31" fillId="0" borderId="12" xfId="0" applyNumberFormat="1" applyFont="1" applyBorder="1" applyAlignment="1">
      <alignment vertical="center"/>
    </xf>
    <xf numFmtId="3" fontId="24" fillId="0" borderId="7" xfId="0" applyNumberFormat="1" applyFont="1" applyBorder="1" applyAlignment="1">
      <alignment vertical="center"/>
    </xf>
    <xf numFmtId="176" fontId="25" fillId="0" borderId="22" xfId="2" applyNumberFormat="1" applyFont="1" applyBorder="1" applyAlignment="1">
      <alignment vertical="center"/>
    </xf>
    <xf numFmtId="176" fontId="25" fillId="0" borderId="23" xfId="2" applyNumberFormat="1" applyFont="1" applyBorder="1" applyAlignment="1">
      <alignment vertical="center"/>
    </xf>
    <xf numFmtId="0" fontId="22" fillId="0" borderId="0" xfId="0" applyFont="1"/>
    <xf numFmtId="0" fontId="2" fillId="0" borderId="4" xfId="0" applyFont="1" applyBorder="1" applyAlignment="1">
      <alignment vertical="center"/>
    </xf>
    <xf numFmtId="0" fontId="22" fillId="0" borderId="5" xfId="0" applyFont="1" applyBorder="1" applyAlignment="1">
      <alignment horizontal="centerContinuous" vertical="center"/>
    </xf>
    <xf numFmtId="0" fontId="16" fillId="0" borderId="5" xfId="0" applyFont="1" applyBorder="1" applyAlignment="1">
      <alignment horizontal="centerContinuous" vertical="center"/>
    </xf>
    <xf numFmtId="176" fontId="16" fillId="0" borderId="24" xfId="0" applyNumberFormat="1" applyFont="1" applyBorder="1" applyAlignment="1">
      <alignment horizontal="centerContinuous" vertical="center"/>
    </xf>
    <xf numFmtId="0" fontId="10" fillId="0" borderId="10" xfId="0" applyFont="1" applyBorder="1" applyAlignment="1">
      <alignment horizontal="centerContinuous" vertical="center"/>
    </xf>
    <xf numFmtId="176" fontId="32" fillId="0" borderId="20"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3" fillId="0" borderId="20" xfId="0" applyNumberFormat="1" applyFont="1" applyBorder="1" applyAlignment="1">
      <alignment vertical="center"/>
    </xf>
    <xf numFmtId="176" fontId="2" fillId="0" borderId="25" xfId="0" applyNumberFormat="1" applyFont="1" applyBorder="1" applyAlignment="1">
      <alignment vertical="center"/>
    </xf>
    <xf numFmtId="0" fontId="33" fillId="0" borderId="26" xfId="0" applyFont="1" applyBorder="1" applyAlignment="1">
      <alignment horizontal="centerContinuous" vertical="center"/>
    </xf>
    <xf numFmtId="0" fontId="1" fillId="0" borderId="27" xfId="0" applyFont="1" applyBorder="1" applyAlignment="1">
      <alignment horizontal="centerContinuous" vertical="center"/>
    </xf>
    <xf numFmtId="176" fontId="1" fillId="0" borderId="27" xfId="0" applyNumberFormat="1" applyFont="1" applyBorder="1" applyAlignment="1">
      <alignment horizontal="centerContinuous" vertical="center"/>
    </xf>
    <xf numFmtId="176" fontId="1" fillId="0" borderId="28" xfId="0" applyNumberFormat="1" applyFont="1" applyBorder="1" applyAlignment="1">
      <alignment horizontal="centerContinuous" vertical="center"/>
    </xf>
    <xf numFmtId="176" fontId="27" fillId="0" borderId="29" xfId="0" applyNumberFormat="1" applyFont="1" applyBorder="1" applyAlignment="1">
      <alignment horizontal="center" vertical="center"/>
    </xf>
    <xf numFmtId="0" fontId="26" fillId="0" borderId="30" xfId="0" applyFont="1" applyBorder="1" applyAlignment="1">
      <alignment horizontal="center" vertical="center"/>
    </xf>
    <xf numFmtId="176" fontId="3" fillId="0" borderId="31" xfId="0" applyNumberFormat="1" applyFont="1" applyBorder="1" applyAlignment="1">
      <alignment vertical="center"/>
    </xf>
    <xf numFmtId="176" fontId="3" fillId="0" borderId="32" xfId="0" applyNumberFormat="1" applyFont="1" applyBorder="1" applyAlignment="1">
      <alignment vertical="center"/>
    </xf>
    <xf numFmtId="3" fontId="14" fillId="0" borderId="3" xfId="0" applyNumberFormat="1" applyFont="1" applyBorder="1" applyAlignment="1">
      <alignment horizontal="distributed" vertical="center"/>
    </xf>
    <xf numFmtId="176" fontId="12" fillId="0" borderId="1" xfId="0" applyNumberFormat="1" applyFont="1" applyBorder="1" applyAlignment="1">
      <alignment vertical="center"/>
    </xf>
    <xf numFmtId="176" fontId="27" fillId="0" borderId="33" xfId="0" applyNumberFormat="1" applyFont="1" applyBorder="1" applyAlignment="1">
      <alignment vertical="center"/>
    </xf>
    <xf numFmtId="3" fontId="33" fillId="0" borderId="3" xfId="0" applyNumberFormat="1" applyFont="1" applyBorder="1" applyAlignment="1">
      <alignment horizontal="distributed" vertical="center"/>
    </xf>
    <xf numFmtId="177" fontId="20" fillId="0" borderId="5" xfId="0" applyNumberFormat="1" applyFont="1" applyBorder="1" applyAlignment="1">
      <alignment horizontal="right" vertical="center"/>
    </xf>
    <xf numFmtId="177" fontId="20" fillId="0" borderId="0" xfId="0" applyNumberFormat="1" applyFont="1" applyAlignment="1">
      <alignment horizontal="right" vertical="center"/>
    </xf>
    <xf numFmtId="3" fontId="1" fillId="0" borderId="3" xfId="0" applyNumberFormat="1" applyFont="1" applyBorder="1" applyAlignment="1">
      <alignment horizontal="distributed" vertical="center"/>
    </xf>
    <xf numFmtId="3" fontId="33" fillId="0" borderId="3" xfId="0" applyNumberFormat="1" applyFont="1" applyBorder="1" applyAlignment="1">
      <alignment horizontal="center" vertical="center"/>
    </xf>
    <xf numFmtId="3" fontId="1" fillId="0" borderId="3" xfId="0" applyNumberFormat="1" applyFont="1" applyBorder="1" applyAlignment="1">
      <alignment horizontal="center" vertical="center"/>
    </xf>
    <xf numFmtId="176" fontId="0" fillId="0" borderId="31"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3" xfId="0" applyNumberFormat="1" applyBorder="1" applyAlignment="1">
      <alignment horizontal="center" vertical="center"/>
    </xf>
    <xf numFmtId="176" fontId="3" fillId="0" borderId="20" xfId="0" applyNumberFormat="1" applyFont="1" applyBorder="1" applyAlignment="1">
      <alignment horizontal="center" vertical="center"/>
    </xf>
    <xf numFmtId="3" fontId="14" fillId="0" borderId="3" xfId="0" applyNumberFormat="1" applyFont="1" applyBorder="1" applyAlignment="1">
      <alignment vertical="center"/>
    </xf>
    <xf numFmtId="3" fontId="14" fillId="0" borderId="3"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0" fillId="0" borderId="2" xfId="0" applyNumberFormat="1" applyBorder="1" applyAlignment="1">
      <alignment horizontal="center" vertical="center"/>
    </xf>
    <xf numFmtId="176" fontId="12" fillId="0" borderId="1" xfId="0" applyNumberFormat="1" applyFont="1" applyBorder="1" applyAlignment="1">
      <alignment horizontal="center" vertical="center"/>
    </xf>
    <xf numFmtId="0" fontId="14" fillId="0" borderId="9" xfId="0" applyFont="1" applyBorder="1" applyAlignment="1">
      <alignment horizontal="centerContinuous" vertical="center"/>
    </xf>
    <xf numFmtId="177" fontId="10" fillId="0" borderId="11" xfId="0" applyNumberFormat="1" applyFont="1" applyBorder="1" applyAlignment="1">
      <alignment vertical="center"/>
    </xf>
    <xf numFmtId="177" fontId="10" fillId="0" borderId="13" xfId="0" applyNumberFormat="1" applyFont="1" applyBorder="1" applyAlignment="1">
      <alignment vertical="center"/>
    </xf>
    <xf numFmtId="0" fontId="12" fillId="0" borderId="5" xfId="0" applyFont="1" applyBorder="1" applyAlignment="1">
      <alignment vertical="center"/>
    </xf>
    <xf numFmtId="0" fontId="10" fillId="0" borderId="7" xfId="0" applyFont="1" applyBorder="1" applyAlignment="1">
      <alignment horizontal="right" vertical="center"/>
    </xf>
    <xf numFmtId="0" fontId="10" fillId="0" borderId="19" xfId="0" applyFont="1" applyBorder="1" applyAlignment="1">
      <alignment vertical="center"/>
    </xf>
    <xf numFmtId="0" fontId="4" fillId="0" borderId="19" xfId="0" applyFont="1" applyBorder="1"/>
    <xf numFmtId="0" fontId="4" fillId="0" borderId="6" xfId="0" applyFont="1" applyBorder="1"/>
    <xf numFmtId="0" fontId="4" fillId="0" borderId="7" xfId="0" applyFont="1" applyBorder="1" applyAlignment="1">
      <alignment vertical="center"/>
    </xf>
    <xf numFmtId="0" fontId="4" fillId="0" borderId="5" xfId="0" applyFont="1" applyBorder="1" applyAlignment="1">
      <alignment vertical="center"/>
    </xf>
    <xf numFmtId="176" fontId="12" fillId="0" borderId="34" xfId="0" applyNumberFormat="1" applyFont="1" applyBorder="1" applyAlignment="1">
      <alignment vertical="center"/>
    </xf>
    <xf numFmtId="176" fontId="3" fillId="0" borderId="35" xfId="0" applyNumberFormat="1" applyFont="1" applyBorder="1" applyAlignment="1">
      <alignment vertical="center"/>
    </xf>
    <xf numFmtId="0" fontId="26" fillId="0" borderId="36" xfId="0" applyFont="1" applyBorder="1" applyAlignment="1">
      <alignment horizontal="center" vertical="center"/>
    </xf>
    <xf numFmtId="3" fontId="14" fillId="0" borderId="35" xfId="0" applyNumberFormat="1" applyFont="1" applyBorder="1" applyAlignment="1">
      <alignment horizontal="distributed" vertical="center"/>
    </xf>
    <xf numFmtId="176" fontId="32" fillId="0" borderId="37" xfId="0" applyNumberFormat="1" applyFont="1" applyBorder="1" applyAlignment="1">
      <alignment horizontal="center" vertical="center"/>
    </xf>
    <xf numFmtId="176" fontId="12" fillId="0" borderId="38" xfId="0" applyNumberFormat="1" applyFont="1" applyBorder="1" applyAlignment="1">
      <alignment vertical="center"/>
    </xf>
    <xf numFmtId="176" fontId="3" fillId="0" borderId="39" xfId="0" applyNumberFormat="1" applyFont="1" applyBorder="1" applyAlignment="1">
      <alignment vertical="center"/>
    </xf>
    <xf numFmtId="0" fontId="26" fillId="0" borderId="40" xfId="0" applyFont="1" applyBorder="1" applyAlignment="1">
      <alignment horizontal="center" vertical="center"/>
    </xf>
    <xf numFmtId="3" fontId="14" fillId="0" borderId="41" xfId="0" applyNumberFormat="1" applyFont="1" applyBorder="1" applyAlignment="1">
      <alignment horizontal="distributed" vertical="center"/>
    </xf>
    <xf numFmtId="176" fontId="32" fillId="0" borderId="42" xfId="0" applyNumberFormat="1" applyFont="1" applyBorder="1" applyAlignment="1">
      <alignment horizontal="center" vertical="center"/>
    </xf>
    <xf numFmtId="176" fontId="12" fillId="0" borderId="43" xfId="0" applyNumberFormat="1" applyFont="1" applyBorder="1" applyAlignment="1">
      <alignment vertical="center"/>
    </xf>
    <xf numFmtId="176" fontId="3" fillId="0" borderId="41" xfId="0" applyNumberFormat="1" applyFont="1" applyBorder="1" applyAlignment="1">
      <alignment vertical="center"/>
    </xf>
    <xf numFmtId="0" fontId="26" fillId="0" borderId="0" xfId="0" applyFont="1" applyAlignment="1">
      <alignment horizontal="center" vertical="center"/>
    </xf>
    <xf numFmtId="3" fontId="14" fillId="0" borderId="0" xfId="0" applyNumberFormat="1" applyFont="1" applyAlignment="1">
      <alignment horizontal="distributed" vertical="center"/>
    </xf>
    <xf numFmtId="176" fontId="32" fillId="0" borderId="0" xfId="0" applyNumberFormat="1" applyFont="1" applyAlignment="1">
      <alignment horizontal="center" vertical="center"/>
    </xf>
    <xf numFmtId="176" fontId="12" fillId="0" borderId="0" xfId="0" applyNumberFormat="1" applyFont="1" applyAlignment="1">
      <alignment vertical="center"/>
    </xf>
    <xf numFmtId="176" fontId="3" fillId="0" borderId="4" xfId="0" applyNumberFormat="1" applyFont="1" applyBorder="1" applyAlignment="1">
      <alignment vertical="center"/>
    </xf>
    <xf numFmtId="0" fontId="26" fillId="0" borderId="5" xfId="0" applyFont="1" applyBorder="1" applyAlignment="1">
      <alignment horizontal="center" vertical="center"/>
    </xf>
    <xf numFmtId="3" fontId="14" fillId="0" borderId="5" xfId="0" applyNumberFormat="1" applyFont="1" applyBorder="1" applyAlignment="1">
      <alignment horizontal="distributed" vertical="center"/>
    </xf>
    <xf numFmtId="176" fontId="32" fillId="0" borderId="5" xfId="0" applyNumberFormat="1" applyFont="1" applyBorder="1" applyAlignment="1">
      <alignment horizontal="center" vertical="center"/>
    </xf>
    <xf numFmtId="176" fontId="3" fillId="0" borderId="19" xfId="0" applyNumberFormat="1" applyFont="1" applyBorder="1" applyAlignment="1">
      <alignment vertical="center"/>
    </xf>
    <xf numFmtId="3" fontId="14" fillId="0" borderId="12" xfId="0" applyNumberFormat="1" applyFont="1" applyBorder="1" applyAlignment="1">
      <alignment horizontal="distributed" vertical="center"/>
    </xf>
    <xf numFmtId="176" fontId="3" fillId="0" borderId="6" xfId="0" applyNumberFormat="1" applyFont="1" applyBorder="1" applyAlignment="1">
      <alignment vertical="center"/>
    </xf>
    <xf numFmtId="0" fontId="26" fillId="0" borderId="7" xfId="0" applyFont="1" applyBorder="1" applyAlignment="1">
      <alignment horizontal="center" vertical="center"/>
    </xf>
    <xf numFmtId="3" fontId="14" fillId="0" borderId="7" xfId="0" applyNumberFormat="1" applyFont="1" applyBorder="1" applyAlignment="1">
      <alignment horizontal="distributed" vertical="center"/>
    </xf>
    <xf numFmtId="176" fontId="32" fillId="0" borderId="7" xfId="0" applyNumberFormat="1" applyFont="1" applyBorder="1" applyAlignment="1">
      <alignment horizontal="center" vertical="center"/>
    </xf>
    <xf numFmtId="176" fontId="3" fillId="0" borderId="7" xfId="0" applyNumberFormat="1" applyFont="1" applyBorder="1" applyAlignment="1">
      <alignment vertical="center"/>
    </xf>
    <xf numFmtId="3" fontId="14" fillId="0" borderId="13" xfId="0" applyNumberFormat="1" applyFont="1" applyBorder="1" applyAlignment="1">
      <alignment horizontal="distributed" vertical="center"/>
    </xf>
    <xf numFmtId="3" fontId="14" fillId="0" borderId="4" xfId="0" applyNumberFormat="1" applyFont="1" applyBorder="1" applyAlignment="1">
      <alignment horizontal="distributed" vertical="center"/>
    </xf>
    <xf numFmtId="0" fontId="26" fillId="0" borderId="11" xfId="0" applyFont="1" applyBorder="1" applyAlignment="1">
      <alignment horizontal="center" vertical="center"/>
    </xf>
    <xf numFmtId="3" fontId="14" fillId="0" borderId="19" xfId="0" applyNumberFormat="1" applyFont="1" applyBorder="1" applyAlignment="1">
      <alignment horizontal="distributed" vertical="center"/>
    </xf>
    <xf numFmtId="0" fontId="26" fillId="0" borderId="12" xfId="0" applyFont="1" applyBorder="1" applyAlignment="1">
      <alignment horizontal="center" vertical="center"/>
    </xf>
    <xf numFmtId="3" fontId="14" fillId="0" borderId="6" xfId="0" applyNumberFormat="1" applyFont="1" applyBorder="1" applyAlignment="1">
      <alignment horizontal="distributed" vertical="center"/>
    </xf>
    <xf numFmtId="0" fontId="26" fillId="0" borderId="13" xfId="0" applyFont="1" applyBorder="1" applyAlignment="1">
      <alignment horizontal="center" vertical="center"/>
    </xf>
    <xf numFmtId="176" fontId="27" fillId="0" borderId="0" xfId="0" applyNumberFormat="1" applyFont="1" applyAlignment="1">
      <alignment vertical="center"/>
    </xf>
    <xf numFmtId="176" fontId="0" fillId="0" borderId="19" xfId="0" applyNumberFormat="1" applyBorder="1" applyAlignment="1">
      <alignment horizontal="right" vertical="center"/>
    </xf>
    <xf numFmtId="3" fontId="14" fillId="0" borderId="12" xfId="0" applyNumberFormat="1" applyFont="1" applyBorder="1" applyAlignment="1">
      <alignment vertical="center"/>
    </xf>
    <xf numFmtId="3" fontId="14" fillId="0" borderId="11" xfId="0" applyNumberFormat="1" applyFont="1" applyBorder="1" applyAlignment="1">
      <alignment vertical="center"/>
    </xf>
    <xf numFmtId="176" fontId="34" fillId="0" borderId="1" xfId="0" applyNumberFormat="1" applyFont="1" applyBorder="1" applyAlignment="1">
      <alignment vertical="center"/>
    </xf>
    <xf numFmtId="176" fontId="35" fillId="0" borderId="44" xfId="0" applyNumberFormat="1" applyFont="1" applyBorder="1" applyAlignment="1">
      <alignment vertical="center"/>
    </xf>
    <xf numFmtId="176" fontId="34" fillId="0" borderId="1" xfId="0" applyNumberFormat="1" applyFont="1" applyBorder="1" applyAlignment="1">
      <alignment horizontal="center" vertical="center"/>
    </xf>
    <xf numFmtId="176" fontId="35" fillId="0" borderId="1" xfId="0" applyNumberFormat="1" applyFont="1" applyBorder="1" applyAlignment="1">
      <alignment horizontal="center" vertical="center"/>
    </xf>
    <xf numFmtId="0" fontId="13" fillId="0" borderId="45" xfId="0" applyFont="1" applyBorder="1" applyAlignment="1">
      <alignment horizontal="centerContinuous" vertical="center"/>
    </xf>
    <xf numFmtId="0" fontId="13" fillId="0" borderId="46" xfId="0" applyFont="1" applyBorder="1" applyAlignment="1">
      <alignment horizontal="centerContinuous" vertical="center"/>
    </xf>
    <xf numFmtId="176" fontId="25" fillId="0" borderId="47" xfId="2" applyNumberFormat="1" applyFont="1" applyBorder="1" applyAlignment="1">
      <alignment vertical="center"/>
    </xf>
    <xf numFmtId="176" fontId="25" fillId="0" borderId="48" xfId="2" applyNumberFormat="1" applyFont="1" applyBorder="1" applyAlignment="1">
      <alignment vertical="center"/>
    </xf>
    <xf numFmtId="180" fontId="12" fillId="0" borderId="1" xfId="0" applyNumberFormat="1" applyFont="1" applyBorder="1" applyAlignment="1">
      <alignment vertical="center"/>
    </xf>
    <xf numFmtId="0" fontId="10" fillId="0" borderId="9" xfId="0" applyFont="1" applyBorder="1" applyAlignment="1" applyProtection="1">
      <alignment horizontal="centerContinuous" vertical="center"/>
      <protection locked="0"/>
    </xf>
    <xf numFmtId="0" fontId="10" fillId="0" borderId="10" xfId="0" applyFont="1" applyBorder="1" applyAlignment="1" applyProtection="1">
      <alignment horizontal="centerContinuous" vertical="center"/>
      <protection locked="0"/>
    </xf>
    <xf numFmtId="0" fontId="13" fillId="0" borderId="9" xfId="0" applyFont="1" applyBorder="1" applyAlignment="1" applyProtection="1">
      <alignment horizontal="centerContinuous" vertical="center"/>
      <protection locked="0"/>
    </xf>
    <xf numFmtId="176" fontId="13" fillId="0" borderId="8" xfId="0" applyNumberFormat="1" applyFont="1" applyBorder="1" applyAlignment="1" applyProtection="1">
      <alignment horizontal="centerContinuous" vertical="center"/>
      <protection locked="0"/>
    </xf>
    <xf numFmtId="0" fontId="10" fillId="0" borderId="9" xfId="0" applyFont="1" applyBorder="1" applyAlignment="1" applyProtection="1">
      <alignment horizontal="center" vertical="center"/>
      <protection locked="0"/>
    </xf>
    <xf numFmtId="176" fontId="34" fillId="0" borderId="52" xfId="0" applyNumberFormat="1" applyFont="1" applyBorder="1" applyAlignment="1" applyProtection="1">
      <alignment vertical="center"/>
      <protection locked="0"/>
    </xf>
    <xf numFmtId="176" fontId="25" fillId="0" borderId="53" xfId="0" applyNumberFormat="1" applyFont="1" applyBorder="1" applyAlignment="1" applyProtection="1">
      <alignment vertical="center"/>
      <protection locked="0"/>
    </xf>
    <xf numFmtId="176" fontId="3" fillId="0" borderId="52" xfId="0" applyNumberFormat="1" applyFont="1" applyBorder="1" applyAlignment="1" applyProtection="1">
      <alignment vertical="center"/>
      <protection locked="0"/>
    </xf>
    <xf numFmtId="177" fontId="25" fillId="0" borderId="53" xfId="0" applyNumberFormat="1" applyFont="1" applyBorder="1" applyAlignment="1" applyProtection="1">
      <alignment vertical="center"/>
      <protection locked="0"/>
    </xf>
    <xf numFmtId="177" fontId="3" fillId="0" borderId="52" xfId="0" applyNumberFormat="1" applyFont="1" applyBorder="1" applyAlignment="1" applyProtection="1">
      <alignment vertical="center"/>
      <protection locked="0"/>
    </xf>
    <xf numFmtId="176" fontId="21" fillId="0" borderId="54" xfId="0" applyNumberFormat="1" applyFont="1" applyBorder="1" applyAlignment="1" applyProtection="1">
      <alignment vertical="center"/>
      <protection locked="0"/>
    </xf>
    <xf numFmtId="0" fontId="25" fillId="0" borderId="55" xfId="0" applyFont="1" applyBorder="1" applyAlignment="1" applyProtection="1">
      <alignment horizontal="distributed" vertical="center"/>
      <protection locked="0"/>
    </xf>
    <xf numFmtId="176" fontId="25" fillId="0" borderId="56" xfId="0" applyNumberFormat="1" applyFont="1" applyBorder="1" applyAlignment="1" applyProtection="1">
      <alignment vertical="center"/>
      <protection locked="0"/>
    </xf>
    <xf numFmtId="177" fontId="25" fillId="0" borderId="56" xfId="0" applyNumberFormat="1" applyFont="1" applyBorder="1" applyAlignment="1" applyProtection="1">
      <alignment vertical="center"/>
      <protection locked="0"/>
    </xf>
    <xf numFmtId="177" fontId="3" fillId="0" borderId="57" xfId="0" applyNumberFormat="1" applyFont="1" applyBorder="1" applyAlignment="1" applyProtection="1">
      <alignment vertical="center"/>
      <protection locked="0"/>
    </xf>
    <xf numFmtId="176" fontId="4" fillId="0" borderId="58" xfId="0" applyNumberFormat="1" applyFont="1" applyBorder="1" applyAlignment="1" applyProtection="1">
      <alignment vertical="center"/>
      <protection locked="0"/>
    </xf>
    <xf numFmtId="177" fontId="3" fillId="0" borderId="59" xfId="0" applyNumberFormat="1" applyFont="1" applyBorder="1" applyAlignment="1" applyProtection="1">
      <alignment vertical="center"/>
      <protection locked="0"/>
    </xf>
    <xf numFmtId="0" fontId="10" fillId="0" borderId="4" xfId="0" applyFont="1" applyBorder="1" applyAlignment="1" applyProtection="1">
      <alignment vertical="center"/>
      <protection locked="0"/>
    </xf>
    <xf numFmtId="177" fontId="10" fillId="0" borderId="5" xfId="0" applyNumberFormat="1" applyFont="1" applyBorder="1" applyAlignment="1" applyProtection="1">
      <alignment vertical="center"/>
      <protection locked="0"/>
    </xf>
    <xf numFmtId="177" fontId="20" fillId="0" borderId="5" xfId="0" applyNumberFormat="1" applyFont="1" applyBorder="1" applyAlignment="1" applyProtection="1">
      <alignment horizontal="right" vertical="center"/>
      <protection locked="0"/>
    </xf>
    <xf numFmtId="0" fontId="4" fillId="0" borderId="11" xfId="0" applyFont="1" applyBorder="1" applyProtection="1">
      <protection locked="0"/>
    </xf>
    <xf numFmtId="0" fontId="10" fillId="0" borderId="6" xfId="0" applyFont="1" applyBorder="1" applyAlignment="1" applyProtection="1">
      <alignment vertical="center"/>
      <protection locked="0"/>
    </xf>
    <xf numFmtId="177" fontId="11" fillId="0" borderId="7" xfId="0" applyNumberFormat="1" applyFont="1" applyBorder="1" applyAlignment="1" applyProtection="1">
      <alignment vertical="center"/>
      <protection locked="0"/>
    </xf>
    <xf numFmtId="0" fontId="10" fillId="0" borderId="19" xfId="0" applyFont="1" applyBorder="1" applyAlignment="1" applyProtection="1">
      <alignment vertical="center"/>
      <protection locked="0"/>
    </xf>
    <xf numFmtId="177" fontId="20" fillId="0" borderId="0" xfId="0" applyNumberFormat="1" applyFont="1" applyAlignment="1" applyProtection="1">
      <alignment horizontal="right" vertical="center"/>
      <protection locked="0"/>
    </xf>
    <xf numFmtId="177" fontId="10" fillId="0" borderId="4" xfId="0" applyNumberFormat="1" applyFont="1" applyBorder="1" applyAlignment="1" applyProtection="1">
      <alignment vertical="center"/>
      <protection locked="0"/>
    </xf>
    <xf numFmtId="176" fontId="10" fillId="0" borderId="5" xfId="0" applyNumberFormat="1" applyFont="1" applyBorder="1" applyAlignment="1" applyProtection="1">
      <alignment vertical="center"/>
      <protection locked="0"/>
    </xf>
    <xf numFmtId="176" fontId="10" fillId="0" borderId="4" xfId="0" applyNumberFormat="1" applyFont="1" applyBorder="1" applyAlignment="1" applyProtection="1">
      <alignment vertical="center"/>
      <protection locked="0"/>
    </xf>
    <xf numFmtId="0" fontId="4" fillId="0" borderId="19" xfId="0" applyFont="1" applyBorder="1" applyProtection="1">
      <protection locked="0"/>
    </xf>
    <xf numFmtId="177" fontId="10" fillId="0" borderId="6" xfId="0" applyNumberFormat="1" applyFont="1" applyBorder="1" applyAlignment="1" applyProtection="1">
      <alignment vertical="center"/>
      <protection locked="0"/>
    </xf>
    <xf numFmtId="176" fontId="10" fillId="0" borderId="7" xfId="0" applyNumberFormat="1" applyFont="1" applyBorder="1" applyAlignment="1" applyProtection="1">
      <alignment vertical="center"/>
      <protection locked="0"/>
    </xf>
    <xf numFmtId="0" fontId="4" fillId="0" borderId="6" xfId="0" applyFont="1" applyBorder="1" applyProtection="1">
      <protection locked="0"/>
    </xf>
    <xf numFmtId="177" fontId="10" fillId="0" borderId="7" xfId="0" applyNumberFormat="1" applyFont="1" applyBorder="1" applyAlignment="1" applyProtection="1">
      <alignment vertical="center"/>
      <protection locked="0"/>
    </xf>
    <xf numFmtId="176" fontId="34" fillId="0" borderId="1" xfId="0" applyNumberFormat="1" applyFont="1" applyBorder="1" applyAlignment="1" applyProtection="1">
      <alignment vertical="center"/>
      <protection locked="0"/>
    </xf>
    <xf numFmtId="176" fontId="12" fillId="0" borderId="1" xfId="0" applyNumberFormat="1" applyFont="1" applyBorder="1" applyAlignment="1" applyProtection="1">
      <alignment vertical="center"/>
      <protection locked="0"/>
    </xf>
    <xf numFmtId="176" fontId="3" fillId="2" borderId="2" xfId="0" applyNumberFormat="1" applyFont="1" applyFill="1" applyBorder="1" applyAlignment="1">
      <alignment vertical="center"/>
    </xf>
    <xf numFmtId="0" fontId="10" fillId="2" borderId="4" xfId="0" applyFont="1" applyFill="1" applyBorder="1" applyAlignment="1">
      <alignment vertical="center"/>
    </xf>
    <xf numFmtId="177" fontId="10" fillId="2" borderId="5" xfId="0" applyNumberFormat="1" applyFont="1" applyFill="1" applyBorder="1" applyAlignment="1">
      <alignment vertical="center"/>
    </xf>
    <xf numFmtId="0" fontId="4" fillId="2" borderId="5" xfId="0" applyFont="1" applyFill="1" applyBorder="1"/>
    <xf numFmtId="177" fontId="20" fillId="2" borderId="5" xfId="0" applyNumberFormat="1" applyFont="1" applyFill="1" applyBorder="1" applyAlignment="1">
      <alignment horizontal="right" vertical="center"/>
    </xf>
    <xf numFmtId="0" fontId="4" fillId="2" borderId="5" xfId="0" applyFont="1" applyFill="1" applyBorder="1" applyAlignment="1">
      <alignment horizontal="distributed"/>
    </xf>
    <xf numFmtId="0" fontId="4" fillId="2" borderId="11" xfId="0" applyFont="1" applyFill="1" applyBorder="1"/>
    <xf numFmtId="0" fontId="10" fillId="2" borderId="6" xfId="0" applyFont="1" applyFill="1" applyBorder="1" applyAlignment="1">
      <alignment vertical="center"/>
    </xf>
    <xf numFmtId="177" fontId="10" fillId="2" borderId="7" xfId="0" applyNumberFormat="1" applyFont="1" applyFill="1" applyBorder="1" applyAlignment="1">
      <alignment vertical="center"/>
    </xf>
    <xf numFmtId="0" fontId="4" fillId="2" borderId="7" xfId="0" applyFont="1" applyFill="1" applyBorder="1"/>
    <xf numFmtId="0" fontId="10" fillId="2" borderId="19" xfId="0" applyFont="1" applyFill="1" applyBorder="1" applyAlignment="1">
      <alignment vertical="center"/>
    </xf>
    <xf numFmtId="177" fontId="20" fillId="2" borderId="0" xfId="0" applyNumberFormat="1" applyFont="1" applyFill="1" applyAlignment="1">
      <alignment horizontal="right" vertical="center"/>
    </xf>
    <xf numFmtId="177" fontId="10" fillId="2" borderId="4" xfId="0" applyNumberFormat="1" applyFont="1" applyFill="1" applyBorder="1" applyAlignment="1">
      <alignment vertical="center"/>
    </xf>
    <xf numFmtId="176" fontId="10" fillId="2" borderId="5" xfId="0" applyNumberFormat="1" applyFont="1" applyFill="1" applyBorder="1" applyAlignment="1">
      <alignment vertical="center"/>
    </xf>
    <xf numFmtId="176" fontId="10" fillId="2" borderId="4" xfId="0" applyNumberFormat="1" applyFont="1" applyFill="1" applyBorder="1" applyAlignment="1">
      <alignment vertical="center"/>
    </xf>
    <xf numFmtId="0" fontId="4" fillId="2" borderId="19" xfId="0" applyFont="1" applyFill="1" applyBorder="1"/>
    <xf numFmtId="0" fontId="4" fillId="2" borderId="0" xfId="0" applyFont="1" applyFill="1"/>
    <xf numFmtId="177" fontId="10" fillId="2" borderId="6" xfId="0" applyNumberFormat="1" applyFont="1" applyFill="1" applyBorder="1" applyAlignment="1">
      <alignment vertical="center"/>
    </xf>
    <xf numFmtId="176" fontId="10" fillId="2" borderId="7" xfId="0" applyNumberFormat="1" applyFont="1" applyFill="1" applyBorder="1" applyAlignment="1">
      <alignment vertical="center"/>
    </xf>
    <xf numFmtId="0" fontId="4" fillId="2" borderId="6" xfId="0" applyFont="1" applyFill="1" applyBorder="1"/>
    <xf numFmtId="0" fontId="2" fillId="0" borderId="4"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22" fillId="0" borderId="5" xfId="0" applyFont="1" applyBorder="1" applyAlignment="1" applyProtection="1">
      <alignment horizontal="centerContinuous" vertical="center"/>
      <protection locked="0"/>
    </xf>
    <xf numFmtId="0" fontId="16" fillId="0" borderId="5" xfId="0" applyFont="1" applyBorder="1" applyAlignment="1" applyProtection="1">
      <alignment horizontal="centerContinuous" vertical="center"/>
      <protection locked="0"/>
    </xf>
    <xf numFmtId="176" fontId="16" fillId="0" borderId="24" xfId="0" applyNumberFormat="1" applyFont="1" applyBorder="1" applyAlignment="1" applyProtection="1">
      <alignment horizontal="centerContinuous" vertical="center"/>
      <protection locked="0"/>
    </xf>
    <xf numFmtId="0" fontId="10" fillId="0" borderId="9" xfId="0" applyFont="1" applyBorder="1" applyAlignment="1" applyProtection="1">
      <alignment vertical="center"/>
      <protection locked="0"/>
    </xf>
    <xf numFmtId="0" fontId="15" fillId="0" borderId="16"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33" fillId="0" borderId="26" xfId="0" applyFont="1" applyBorder="1" applyAlignment="1" applyProtection="1">
      <alignment horizontal="centerContinuous" vertical="center"/>
      <protection locked="0"/>
    </xf>
    <xf numFmtId="0" fontId="1" fillId="0" borderId="27" xfId="0" applyFont="1" applyBorder="1" applyAlignment="1" applyProtection="1">
      <alignment horizontal="centerContinuous" vertical="center"/>
      <protection locked="0"/>
    </xf>
    <xf numFmtId="176" fontId="1" fillId="0" borderId="27" xfId="0" applyNumberFormat="1" applyFont="1" applyBorder="1" applyAlignment="1" applyProtection="1">
      <alignment horizontal="centerContinuous" vertical="center"/>
      <protection locked="0"/>
    </xf>
    <xf numFmtId="176" fontId="1" fillId="0" borderId="28" xfId="0" applyNumberFormat="1" applyFont="1" applyBorder="1" applyAlignment="1" applyProtection="1">
      <alignment horizontal="centerContinuous" vertical="center"/>
      <protection locked="0"/>
    </xf>
    <xf numFmtId="176" fontId="27" fillId="0" borderId="29" xfId="0" applyNumberFormat="1" applyFont="1" applyBorder="1" applyAlignment="1" applyProtection="1">
      <alignment horizontal="center" vertical="center"/>
      <protection locked="0"/>
    </xf>
    <xf numFmtId="176" fontId="10" fillId="0" borderId="15"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Continuous" vertical="center"/>
      <protection locked="0"/>
    </xf>
    <xf numFmtId="176" fontId="10" fillId="0" borderId="14" xfId="0" applyNumberFormat="1" applyFont="1" applyBorder="1" applyAlignment="1" applyProtection="1">
      <alignment horizontal="centerContinuous" vertical="center"/>
      <protection locked="0"/>
    </xf>
    <xf numFmtId="176" fontId="10" fillId="0" borderId="16" xfId="0" applyNumberFormat="1" applyFont="1" applyBorder="1" applyAlignment="1" applyProtection="1">
      <alignment horizontal="center" vertical="center"/>
      <protection locked="0"/>
    </xf>
    <xf numFmtId="0" fontId="13" fillId="0" borderId="10" xfId="0" applyFont="1" applyBorder="1" applyAlignment="1" applyProtection="1">
      <alignment horizontal="centerContinuous" vertical="center"/>
      <protection locked="0"/>
    </xf>
    <xf numFmtId="176" fontId="10" fillId="0" borderId="8" xfId="0" applyNumberFormat="1" applyFont="1" applyBorder="1" applyAlignment="1" applyProtection="1">
      <alignment horizontal="centerContinuous" vertical="center"/>
      <protection locked="0"/>
    </xf>
    <xf numFmtId="0" fontId="26" fillId="0" borderId="30" xfId="0" applyFont="1" applyBorder="1" applyAlignment="1" applyProtection="1">
      <alignment horizontal="center" vertical="center"/>
      <protection locked="0"/>
    </xf>
    <xf numFmtId="3" fontId="33" fillId="0" borderId="3" xfId="0" applyNumberFormat="1" applyFont="1" applyBorder="1" applyAlignment="1" applyProtection="1">
      <alignment horizontal="distributed" vertical="center"/>
      <protection locked="0"/>
    </xf>
    <xf numFmtId="176" fontId="32" fillId="0" borderId="20"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vertical="center"/>
      <protection locked="0"/>
    </xf>
    <xf numFmtId="0" fontId="26" fillId="0" borderId="21" xfId="0" applyFont="1" applyBorder="1" applyAlignment="1" applyProtection="1">
      <alignment horizontal="center" vertical="center"/>
      <protection locked="0"/>
    </xf>
    <xf numFmtId="3" fontId="14" fillId="0" borderId="3" xfId="0" applyNumberFormat="1" applyFont="1" applyBorder="1" applyAlignment="1" applyProtection="1">
      <alignment horizontal="distributed" vertical="center"/>
      <protection locked="0"/>
    </xf>
    <xf numFmtId="176" fontId="26" fillId="0" borderId="20" xfId="0" applyNumberFormat="1" applyFont="1" applyBorder="1" applyAlignment="1" applyProtection="1">
      <alignment horizontal="center" vertical="center"/>
      <protection locked="0"/>
    </xf>
    <xf numFmtId="0" fontId="24" fillId="0" borderId="19" xfId="0" applyFont="1" applyBorder="1" applyAlignment="1" applyProtection="1">
      <alignment horizontal="left"/>
      <protection locked="0"/>
    </xf>
    <xf numFmtId="3" fontId="14" fillId="0" borderId="0" xfId="0" applyNumberFormat="1" applyFont="1" applyAlignment="1" applyProtection="1">
      <alignment vertical="center"/>
      <protection locked="0"/>
    </xf>
    <xf numFmtId="176" fontId="25" fillId="0" borderId="12" xfId="0" applyNumberFormat="1" applyFont="1" applyBorder="1" applyAlignment="1" applyProtection="1">
      <alignment vertical="center"/>
      <protection locked="0"/>
    </xf>
    <xf numFmtId="3" fontId="24" fillId="0" borderId="0" xfId="0" applyNumberFormat="1" applyFont="1" applyAlignment="1" applyProtection="1">
      <alignment vertical="center"/>
      <protection locked="0"/>
    </xf>
    <xf numFmtId="0" fontId="26" fillId="0" borderId="19" xfId="0" applyFont="1" applyBorder="1" applyAlignment="1" applyProtection="1">
      <alignment horizontal="center" vertical="center"/>
      <protection locked="0"/>
    </xf>
    <xf numFmtId="176" fontId="31" fillId="0" borderId="12" xfId="0" applyNumberFormat="1" applyFont="1" applyBorder="1" applyAlignment="1" applyProtection="1">
      <alignment vertical="center"/>
      <protection locked="0"/>
    </xf>
    <xf numFmtId="176" fontId="3" fillId="0" borderId="2" xfId="0" applyNumberFormat="1" applyFont="1" applyBorder="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distributed"/>
      <protection locked="0"/>
    </xf>
    <xf numFmtId="176" fontId="4" fillId="0" borderId="0" xfId="0" applyNumberFormat="1" applyFont="1" applyAlignment="1" applyProtection="1">
      <alignment horizontal="center"/>
      <protection locked="0"/>
    </xf>
    <xf numFmtId="176" fontId="4" fillId="0" borderId="0" xfId="0" applyNumberFormat="1" applyFont="1" applyProtection="1">
      <protection locked="0"/>
    </xf>
    <xf numFmtId="177" fontId="4" fillId="0" borderId="0" xfId="0" applyNumberFormat="1" applyFont="1" applyAlignment="1" applyProtection="1">
      <alignment horizontal="center"/>
      <protection locked="0"/>
    </xf>
    <xf numFmtId="177" fontId="4" fillId="0" borderId="0" xfId="0" applyNumberFormat="1" applyFont="1" applyProtection="1">
      <protection locked="0"/>
    </xf>
    <xf numFmtId="176" fontId="35" fillId="2" borderId="33" xfId="0" applyNumberFormat="1" applyFont="1" applyFill="1" applyBorder="1" applyAlignment="1">
      <alignment vertical="center"/>
    </xf>
    <xf numFmtId="176" fontId="35" fillId="2" borderId="60" xfId="0" applyNumberFormat="1" applyFont="1" applyFill="1" applyBorder="1" applyAlignment="1">
      <alignment vertical="center"/>
    </xf>
    <xf numFmtId="176" fontId="24" fillId="0" borderId="12" xfId="0" applyNumberFormat="1" applyFont="1" applyBorder="1" applyAlignment="1" applyProtection="1">
      <alignment vertical="center"/>
      <protection locked="0"/>
    </xf>
    <xf numFmtId="0" fontId="8" fillId="0" borderId="0" xfId="0" applyFont="1" applyAlignment="1" applyProtection="1">
      <alignment vertical="center"/>
      <protection locked="0"/>
    </xf>
    <xf numFmtId="0" fontId="24" fillId="0" borderId="0" xfId="0" applyFont="1" applyAlignment="1" applyProtection="1">
      <alignment vertical="center"/>
      <protection locked="0"/>
    </xf>
    <xf numFmtId="0" fontId="26" fillId="0" borderId="16" xfId="0" applyFont="1" applyBorder="1" applyAlignment="1" applyProtection="1">
      <alignment horizontal="left" vertical="top"/>
      <protection locked="0"/>
    </xf>
    <xf numFmtId="0" fontId="15" fillId="0" borderId="0" xfId="0" applyFont="1" applyAlignment="1" applyProtection="1">
      <alignment vertical="center"/>
      <protection locked="0"/>
    </xf>
    <xf numFmtId="0" fontId="24" fillId="0" borderId="19" xfId="0" applyFont="1" applyBorder="1" applyAlignment="1" applyProtection="1">
      <alignment vertical="center"/>
      <protection locked="0"/>
    </xf>
    <xf numFmtId="3" fontId="24" fillId="0" borderId="0" xfId="0" applyNumberFormat="1" applyFont="1" applyAlignment="1" applyProtection="1">
      <alignment vertical="center" wrapText="1"/>
      <protection locked="0"/>
    </xf>
    <xf numFmtId="3" fontId="14" fillId="0" borderId="12" xfId="0" applyNumberFormat="1" applyFont="1" applyBorder="1" applyAlignment="1" applyProtection="1">
      <alignment vertical="center" wrapText="1"/>
      <protection locked="0"/>
    </xf>
    <xf numFmtId="176" fontId="17" fillId="0" borderId="12" xfId="0" applyNumberFormat="1" applyFont="1" applyBorder="1" applyAlignment="1" applyProtection="1">
      <alignment vertical="center"/>
      <protection locked="0"/>
    </xf>
    <xf numFmtId="3" fontId="15" fillId="0" borderId="0" xfId="0" applyNumberFormat="1" applyFont="1" applyAlignment="1" applyProtection="1">
      <alignment vertical="center"/>
      <protection locked="0"/>
    </xf>
    <xf numFmtId="3" fontId="24" fillId="0" borderId="12" xfId="0" applyNumberFormat="1" applyFont="1" applyBorder="1" applyAlignment="1" applyProtection="1">
      <alignment vertical="center" wrapText="1"/>
      <protection locked="0"/>
    </xf>
    <xf numFmtId="0" fontId="8" fillId="0" borderId="61" xfId="0" applyFont="1" applyBorder="1" applyAlignment="1" applyProtection="1">
      <alignment vertical="center"/>
      <protection locked="0"/>
    </xf>
    <xf numFmtId="0" fontId="24" fillId="0" borderId="12" xfId="0" applyFont="1" applyBorder="1" applyAlignment="1" applyProtection="1">
      <alignment vertical="center" wrapText="1"/>
      <protection locked="0"/>
    </xf>
    <xf numFmtId="3" fontId="36" fillId="0" borderId="3" xfId="0" applyNumberFormat="1" applyFont="1" applyBorder="1" applyAlignment="1" applyProtection="1">
      <alignment horizontal="distributed" vertical="center"/>
      <protection locked="0"/>
    </xf>
    <xf numFmtId="3" fontId="10" fillId="0" borderId="3" xfId="0" applyNumberFormat="1" applyFont="1" applyBorder="1" applyAlignment="1" applyProtection="1">
      <alignment horizontal="distributed" vertical="center"/>
      <protection locked="0"/>
    </xf>
    <xf numFmtId="176" fontId="18" fillId="0" borderId="20" xfId="0" applyNumberFormat="1"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176" fontId="26" fillId="0" borderId="12" xfId="0" applyNumberFormat="1" applyFont="1" applyBorder="1" applyAlignment="1" applyProtection="1">
      <alignment vertical="center"/>
      <protection locked="0"/>
    </xf>
    <xf numFmtId="0" fontId="32" fillId="0" borderId="16" xfId="0" applyFont="1" applyBorder="1" applyAlignment="1" applyProtection="1">
      <alignment horizontal="left" vertical="top"/>
      <protection locked="0"/>
    </xf>
    <xf numFmtId="179" fontId="26" fillId="0" borderId="7" xfId="0" applyNumberFormat="1" applyFont="1" applyBorder="1" applyAlignment="1">
      <alignment vertical="center"/>
    </xf>
    <xf numFmtId="176" fontId="26" fillId="0" borderId="13" xfId="0" applyNumberFormat="1" applyFont="1" applyBorder="1" applyAlignment="1">
      <alignment vertical="center"/>
    </xf>
    <xf numFmtId="176" fontId="34" fillId="2" borderId="49" xfId="0" applyNumberFormat="1" applyFont="1" applyFill="1" applyBorder="1" applyAlignment="1">
      <alignment vertical="center"/>
    </xf>
    <xf numFmtId="176" fontId="34" fillId="0" borderId="49" xfId="0" applyNumberFormat="1" applyFont="1" applyBorder="1" applyAlignment="1">
      <alignment vertical="center"/>
    </xf>
    <xf numFmtId="176" fontId="2" fillId="2" borderId="33" xfId="0" applyNumberFormat="1" applyFont="1" applyFill="1" applyBorder="1" applyAlignment="1">
      <alignment vertical="center"/>
    </xf>
    <xf numFmtId="176" fontId="2" fillId="2" borderId="60" xfId="0" applyNumberFormat="1" applyFont="1" applyFill="1" applyBorder="1" applyAlignment="1">
      <alignment vertical="center"/>
    </xf>
    <xf numFmtId="176" fontId="34" fillId="0" borderId="31" xfId="0" applyNumberFormat="1" applyFont="1" applyBorder="1" applyAlignment="1" applyProtection="1">
      <alignment vertical="center"/>
      <protection locked="0"/>
    </xf>
    <xf numFmtId="0" fontId="26" fillId="0" borderId="3" xfId="0" applyFont="1" applyBorder="1" applyAlignment="1" applyProtection="1">
      <alignment horizontal="center" vertical="center"/>
      <protection locked="0"/>
    </xf>
    <xf numFmtId="176" fontId="34" fillId="0" borderId="63" xfId="0" applyNumberFormat="1" applyFont="1" applyBorder="1" applyAlignment="1" applyProtection="1">
      <alignment vertical="center"/>
      <protection locked="0"/>
    </xf>
    <xf numFmtId="176" fontId="34" fillId="0" borderId="64" xfId="0" applyNumberFormat="1" applyFont="1" applyBorder="1" applyAlignment="1" applyProtection="1">
      <alignment vertical="center"/>
      <protection locked="0"/>
    </xf>
    <xf numFmtId="176" fontId="34" fillId="0" borderId="65" xfId="0" applyNumberFormat="1" applyFont="1" applyBorder="1" applyAlignment="1" applyProtection="1">
      <alignment vertical="center"/>
      <protection locked="0"/>
    </xf>
    <xf numFmtId="176" fontId="21" fillId="0" borderId="54" xfId="0" applyNumberFormat="1" applyFont="1" applyBorder="1" applyAlignment="1" applyProtection="1">
      <alignment horizontal="right" vertical="center"/>
      <protection locked="0"/>
    </xf>
    <xf numFmtId="0" fontId="18" fillId="0" borderId="3" xfId="0" applyFont="1" applyBorder="1" applyAlignment="1" applyProtection="1">
      <alignment horizontal="center" vertical="center"/>
      <protection locked="0"/>
    </xf>
    <xf numFmtId="176" fontId="3" fillId="0" borderId="52" xfId="0" applyNumberFormat="1" applyFont="1" applyBorder="1" applyAlignment="1">
      <alignment vertical="center"/>
    </xf>
    <xf numFmtId="176" fontId="25" fillId="0" borderId="67" xfId="2" applyNumberFormat="1" applyFont="1" applyBorder="1" applyAlignment="1">
      <alignment vertical="center"/>
    </xf>
    <xf numFmtId="176" fontId="25" fillId="0" borderId="68" xfId="2" applyNumberFormat="1" applyFont="1" applyBorder="1" applyAlignment="1">
      <alignment vertical="center"/>
    </xf>
    <xf numFmtId="176" fontId="25" fillId="0" borderId="69" xfId="2" applyNumberFormat="1" applyFont="1" applyBorder="1" applyAlignment="1">
      <alignment vertical="center"/>
    </xf>
    <xf numFmtId="176" fontId="34" fillId="0" borderId="70" xfId="0" applyNumberFormat="1" applyFont="1" applyBorder="1" applyAlignment="1">
      <alignment vertical="center"/>
    </xf>
    <xf numFmtId="176" fontId="12" fillId="0" borderId="70" xfId="0" applyNumberFormat="1" applyFont="1" applyBorder="1" applyAlignment="1">
      <alignment vertical="center"/>
    </xf>
    <xf numFmtId="180" fontId="25" fillId="0" borderId="71" xfId="2" applyNumberFormat="1" applyFont="1" applyBorder="1" applyAlignment="1">
      <alignment vertical="center"/>
    </xf>
    <xf numFmtId="180" fontId="25" fillId="0" borderId="72" xfId="2" applyNumberFormat="1" applyFont="1" applyBorder="1" applyAlignment="1">
      <alignment vertical="center"/>
    </xf>
    <xf numFmtId="180" fontId="12" fillId="0" borderId="73" xfId="0" applyNumberFormat="1" applyFont="1" applyBorder="1" applyAlignment="1">
      <alignment vertical="center"/>
    </xf>
    <xf numFmtId="0" fontId="25" fillId="0" borderId="74" xfId="0" applyFont="1" applyBorder="1" applyAlignment="1" applyProtection="1">
      <alignment horizontal="distributed" vertical="center"/>
      <protection locked="0"/>
    </xf>
    <xf numFmtId="0" fontId="4" fillId="0" borderId="75" xfId="0" applyFont="1" applyBorder="1" applyAlignment="1" applyProtection="1">
      <alignment horizontal="right" vertical="center"/>
      <protection locked="0"/>
    </xf>
    <xf numFmtId="0" fontId="21" fillId="0" borderId="54" xfId="0" applyFont="1" applyBorder="1" applyAlignment="1" applyProtection="1">
      <alignment horizontal="right" vertical="center"/>
      <protection locked="0"/>
    </xf>
    <xf numFmtId="177" fontId="4" fillId="0" borderId="15" xfId="0" applyNumberFormat="1" applyFont="1" applyBorder="1" applyAlignment="1" applyProtection="1">
      <alignment vertical="center"/>
      <protection locked="0"/>
    </xf>
    <xf numFmtId="177" fontId="4" fillId="0" borderId="63" xfId="0" applyNumberFormat="1" applyFont="1" applyBorder="1" applyAlignment="1">
      <alignment vertical="center"/>
    </xf>
    <xf numFmtId="0" fontId="4" fillId="0" borderId="76" xfId="0" applyFont="1" applyBorder="1" applyAlignment="1" applyProtection="1">
      <alignment horizontal="right" vertical="center"/>
      <protection locked="0"/>
    </xf>
    <xf numFmtId="0" fontId="4" fillId="0" borderId="58" xfId="0" applyFont="1" applyBorder="1" applyAlignment="1" applyProtection="1">
      <alignment horizontal="right" vertical="center"/>
      <protection locked="0"/>
    </xf>
    <xf numFmtId="177" fontId="25" fillId="0" borderId="53" xfId="0" applyNumberFormat="1" applyFont="1" applyBorder="1" applyAlignment="1">
      <alignment vertical="center"/>
    </xf>
    <xf numFmtId="177" fontId="4" fillId="0" borderId="77" xfId="0" applyNumberFormat="1" applyFont="1" applyBorder="1" applyAlignment="1">
      <alignment vertical="center"/>
    </xf>
    <xf numFmtId="180" fontId="38" fillId="0" borderId="78" xfId="0" applyNumberFormat="1" applyFont="1" applyBorder="1" applyAlignment="1">
      <alignment horizontal="distributed" vertical="center"/>
    </xf>
    <xf numFmtId="176" fontId="34" fillId="0" borderId="79" xfId="0" applyNumberFormat="1" applyFont="1" applyBorder="1" applyAlignment="1">
      <alignment vertical="center"/>
    </xf>
    <xf numFmtId="176" fontId="25" fillId="0" borderId="53" xfId="0" applyNumberFormat="1" applyFont="1" applyBorder="1" applyAlignment="1">
      <alignment vertical="center"/>
    </xf>
    <xf numFmtId="176" fontId="3" fillId="0" borderId="59" xfId="0" applyNumberFormat="1" applyFont="1" applyBorder="1" applyAlignment="1">
      <alignment vertical="center"/>
    </xf>
    <xf numFmtId="177" fontId="3" fillId="0" borderId="59" xfId="0" applyNumberFormat="1" applyFont="1" applyBorder="1" applyAlignment="1">
      <alignment vertical="center"/>
    </xf>
    <xf numFmtId="180" fontId="25" fillId="0" borderId="53" xfId="0" applyNumberFormat="1" applyFont="1" applyBorder="1" applyAlignment="1">
      <alignment horizontal="right" vertical="center"/>
    </xf>
    <xf numFmtId="180" fontId="34" fillId="0" borderId="73" xfId="0" applyNumberFormat="1" applyFont="1" applyBorder="1" applyAlignment="1">
      <alignment vertical="center"/>
    </xf>
    <xf numFmtId="3" fontId="14" fillId="0" borderId="3" xfId="0" applyNumberFormat="1" applyFont="1" applyBorder="1" applyAlignment="1" applyProtection="1">
      <alignment horizontal="centerContinuous" vertical="center" shrinkToFit="1"/>
      <protection locked="0"/>
    </xf>
    <xf numFmtId="3" fontId="26" fillId="0" borderId="0" xfId="0" applyNumberFormat="1" applyFont="1" applyAlignment="1" applyProtection="1">
      <alignment vertical="center"/>
      <protection locked="0"/>
    </xf>
    <xf numFmtId="176" fontId="43" fillId="0" borderId="20" xfId="0" applyNumberFormat="1" applyFont="1" applyBorder="1" applyAlignment="1" applyProtection="1">
      <alignment horizontal="center" vertical="center"/>
      <protection locked="0"/>
    </xf>
    <xf numFmtId="3" fontId="25" fillId="0" borderId="0" xfId="0" applyNumberFormat="1" applyFont="1" applyAlignment="1" applyProtection="1">
      <alignment vertical="center"/>
      <protection locked="0"/>
    </xf>
    <xf numFmtId="184" fontId="23" fillId="0" borderId="0" xfId="0" applyNumberFormat="1" applyFont="1" applyAlignment="1" applyProtection="1">
      <alignment horizontal="center" vertical="center"/>
      <protection locked="0"/>
    </xf>
    <xf numFmtId="0" fontId="0" fillId="0" borderId="0" xfId="0" applyProtection="1">
      <protection locked="0"/>
    </xf>
    <xf numFmtId="176" fontId="35" fillId="2" borderId="32" xfId="0" applyNumberFormat="1" applyFont="1" applyFill="1" applyBorder="1" applyAlignment="1">
      <alignment vertical="center"/>
    </xf>
    <xf numFmtId="176" fontId="35" fillId="2" borderId="81" xfId="0" applyNumberFormat="1" applyFont="1" applyFill="1" applyBorder="1" applyAlignment="1">
      <alignment vertical="center"/>
    </xf>
    <xf numFmtId="176" fontId="25" fillId="0" borderId="82" xfId="2" applyNumberFormat="1" applyFont="1" applyBorder="1" applyAlignment="1">
      <alignment vertical="center"/>
    </xf>
    <xf numFmtId="176" fontId="3" fillId="0" borderId="38" xfId="0" applyNumberFormat="1" applyFont="1" applyBorder="1" applyAlignment="1">
      <alignment vertical="center"/>
    </xf>
    <xf numFmtId="176" fontId="25" fillId="0" borderId="83" xfId="2" applyNumberFormat="1" applyFont="1" applyBorder="1" applyAlignment="1">
      <alignment vertical="center"/>
    </xf>
    <xf numFmtId="0" fontId="10" fillId="0" borderId="21" xfId="0" applyFont="1" applyBorder="1" applyAlignment="1" applyProtection="1">
      <alignment horizontal="center" vertical="center"/>
      <protection locked="0"/>
    </xf>
    <xf numFmtId="177" fontId="16" fillId="0" borderId="0" xfId="0" applyNumberFormat="1" applyFont="1" applyAlignment="1">
      <alignment horizontal="right" vertical="center"/>
    </xf>
    <xf numFmtId="186" fontId="23" fillId="0" borderId="0" xfId="2" applyNumberFormat="1" applyFont="1" applyAlignment="1">
      <alignment horizontal="center" vertical="center"/>
    </xf>
    <xf numFmtId="186" fontId="23" fillId="0" borderId="0" xfId="2" applyNumberFormat="1" applyFont="1" applyAlignment="1" applyProtection="1">
      <alignment horizontal="center" vertical="center"/>
      <protection locked="0"/>
    </xf>
    <xf numFmtId="0" fontId="4" fillId="0" borderId="11" xfId="0" applyFont="1" applyBorder="1" applyAlignment="1" applyProtection="1">
      <alignment horizontal="center"/>
      <protection locked="0"/>
    </xf>
    <xf numFmtId="0" fontId="4" fillId="0" borderId="0" xfId="0" applyFont="1" applyAlignment="1">
      <alignment horizontal="center"/>
    </xf>
    <xf numFmtId="177" fontId="11" fillId="0" borderId="7" xfId="0" applyNumberFormat="1" applyFont="1" applyBorder="1" applyAlignment="1">
      <alignment vertical="center"/>
    </xf>
    <xf numFmtId="177" fontId="10" fillId="0" borderId="0" xfId="0" applyNumberFormat="1" applyFont="1" applyAlignment="1" applyProtection="1">
      <alignment vertical="center"/>
      <protection locked="0"/>
    </xf>
    <xf numFmtId="0" fontId="30" fillId="0" borderId="5" xfId="0" applyFont="1" applyBorder="1"/>
    <xf numFmtId="0" fontId="45" fillId="0" borderId="5" xfId="0" applyFont="1" applyBorder="1"/>
    <xf numFmtId="0" fontId="22" fillId="0" borderId="5" xfId="0" applyFont="1" applyBorder="1"/>
    <xf numFmtId="0" fontId="27" fillId="0" borderId="0" xfId="0" applyFont="1" applyAlignment="1">
      <alignment vertical="center"/>
    </xf>
    <xf numFmtId="0" fontId="45" fillId="0" borderId="0" xfId="0" applyFont="1"/>
    <xf numFmtId="0" fontId="45" fillId="0" borderId="0" xfId="0" applyFont="1" applyAlignment="1">
      <alignment horizontal="center" vertical="center"/>
    </xf>
    <xf numFmtId="177" fontId="27" fillId="0" borderId="0" xfId="0" applyNumberFormat="1" applyFont="1" applyAlignment="1">
      <alignment vertical="center"/>
    </xf>
    <xf numFmtId="0" fontId="12" fillId="0" borderId="10" xfId="0" applyFont="1" applyBorder="1" applyAlignment="1">
      <alignment horizontal="center" vertical="center"/>
    </xf>
    <xf numFmtId="0" fontId="10" fillId="0" borderId="10" xfId="0" applyFont="1" applyBorder="1" applyAlignment="1">
      <alignment horizontal="center" vertical="center"/>
    </xf>
    <xf numFmtId="0" fontId="25" fillId="0" borderId="21" xfId="0" applyFont="1" applyBorder="1" applyAlignment="1">
      <alignment horizontal="center" vertical="center"/>
    </xf>
    <xf numFmtId="0" fontId="46" fillId="0" borderId="21" xfId="1" applyFont="1" applyBorder="1" applyAlignment="1" applyProtection="1">
      <alignment horizontal="center" vertical="center"/>
    </xf>
    <xf numFmtId="176" fontId="3" fillId="2" borderId="3" xfId="0" applyNumberFormat="1" applyFont="1" applyFill="1" applyBorder="1" applyAlignment="1">
      <alignment vertical="center"/>
    </xf>
    <xf numFmtId="176" fontId="14" fillId="0" borderId="5" xfId="0" applyNumberFormat="1" applyFont="1" applyBorder="1" applyAlignment="1">
      <alignment vertical="center"/>
    </xf>
    <xf numFmtId="0" fontId="25" fillId="0" borderId="6" xfId="0" applyFont="1" applyBorder="1" applyAlignment="1">
      <alignment horizontal="center" vertical="center"/>
    </xf>
    <xf numFmtId="0" fontId="10" fillId="0" borderId="6" xfId="0" applyFont="1" applyBorder="1" applyAlignment="1">
      <alignment horizontal="center" vertical="center"/>
    </xf>
    <xf numFmtId="176" fontId="2" fillId="2" borderId="51" xfId="0" applyNumberFormat="1" applyFont="1" applyFill="1" applyBorder="1" applyAlignment="1">
      <alignment vertical="center"/>
    </xf>
    <xf numFmtId="176" fontId="3" fillId="2" borderId="35" xfId="0" applyNumberFormat="1" applyFont="1" applyFill="1" applyBorder="1" applyAlignment="1">
      <alignment vertical="center"/>
    </xf>
    <xf numFmtId="0" fontId="25" fillId="0" borderId="84" xfId="0" applyFont="1" applyBorder="1" applyAlignment="1">
      <alignment horizontal="center" vertical="center"/>
    </xf>
    <xf numFmtId="0" fontId="21" fillId="0" borderId="84" xfId="0" applyFont="1" applyBorder="1" applyAlignment="1">
      <alignment horizontal="distributed" vertical="center"/>
    </xf>
    <xf numFmtId="176" fontId="25" fillId="0" borderId="69" xfId="0" applyNumberFormat="1" applyFont="1" applyBorder="1" applyAlignment="1">
      <alignment vertical="center"/>
    </xf>
    <xf numFmtId="38" fontId="34" fillId="0" borderId="73" xfId="2" applyFont="1" applyBorder="1" applyAlignment="1">
      <alignment vertical="center"/>
    </xf>
    <xf numFmtId="38" fontId="34" fillId="0" borderId="85" xfId="2" applyFont="1" applyBorder="1" applyAlignment="1">
      <alignment vertical="center"/>
    </xf>
    <xf numFmtId="176" fontId="25" fillId="0" borderId="23" xfId="0" applyNumberFormat="1" applyFont="1" applyBorder="1" applyAlignment="1">
      <alignment vertical="center"/>
    </xf>
    <xf numFmtId="38" fontId="12" fillId="0" borderId="73" xfId="2" applyFont="1" applyBorder="1" applyAlignment="1">
      <alignment vertical="center"/>
    </xf>
    <xf numFmtId="38" fontId="3" fillId="0" borderId="86" xfId="2" applyFont="1" applyBorder="1" applyAlignment="1">
      <alignment vertical="center"/>
    </xf>
    <xf numFmtId="38" fontId="3" fillId="0" borderId="15" xfId="2" applyFont="1" applyBorder="1" applyAlignment="1">
      <alignment vertical="center"/>
    </xf>
    <xf numFmtId="180" fontId="25" fillId="0" borderId="22" xfId="2" applyNumberFormat="1" applyFont="1" applyBorder="1" applyAlignment="1">
      <alignment vertical="center"/>
    </xf>
    <xf numFmtId="176" fontId="3" fillId="0" borderId="43" xfId="0" applyNumberFormat="1" applyFont="1" applyBorder="1" applyAlignment="1">
      <alignment vertical="center"/>
    </xf>
    <xf numFmtId="176" fontId="3" fillId="0" borderId="70" xfId="0" applyNumberFormat="1" applyFont="1" applyBorder="1" applyAlignment="1">
      <alignment vertical="center"/>
    </xf>
    <xf numFmtId="176" fontId="3" fillId="2" borderId="51" xfId="0" applyNumberFormat="1" applyFont="1" applyFill="1" applyBorder="1" applyAlignment="1">
      <alignment vertical="center"/>
    </xf>
    <xf numFmtId="0" fontId="10" fillId="0" borderId="21" xfId="0" applyFont="1" applyBorder="1" applyAlignment="1">
      <alignment horizontal="distributed" vertical="center"/>
    </xf>
    <xf numFmtId="0" fontId="12" fillId="0" borderId="47" xfId="0" applyFont="1" applyBorder="1" applyAlignment="1">
      <alignment horizontal="distributed" vertical="center"/>
    </xf>
    <xf numFmtId="38" fontId="34" fillId="0" borderId="43" xfId="2" applyFont="1" applyBorder="1" applyAlignment="1">
      <alignment vertical="center"/>
    </xf>
    <xf numFmtId="38" fontId="34" fillId="0" borderId="87" xfId="2" applyFont="1" applyBorder="1" applyAlignment="1">
      <alignment vertical="center"/>
    </xf>
    <xf numFmtId="0" fontId="12" fillId="0" borderId="22" xfId="0" applyFont="1" applyBorder="1" applyAlignment="1">
      <alignment horizontal="distributed" vertical="center"/>
    </xf>
    <xf numFmtId="176" fontId="12" fillId="0" borderId="42" xfId="2" applyNumberFormat="1" applyFont="1" applyBorder="1" applyAlignment="1">
      <alignment vertical="center"/>
    </xf>
    <xf numFmtId="176" fontId="3" fillId="0" borderId="43" xfId="2" applyNumberFormat="1" applyFont="1" applyBorder="1" applyAlignment="1">
      <alignment vertical="center"/>
    </xf>
    <xf numFmtId="176" fontId="3" fillId="0" borderId="88" xfId="2" applyNumberFormat="1" applyFont="1" applyBorder="1" applyAlignment="1">
      <alignment vertical="center"/>
    </xf>
    <xf numFmtId="176" fontId="3" fillId="0" borderId="41" xfId="2" applyNumberFormat="1" applyFont="1" applyBorder="1" applyAlignment="1">
      <alignment vertical="center"/>
    </xf>
    <xf numFmtId="176" fontId="3" fillId="0" borderId="89" xfId="2" applyNumberFormat="1" applyFont="1" applyBorder="1" applyAlignment="1">
      <alignment vertical="center"/>
    </xf>
    <xf numFmtId="0" fontId="8" fillId="0" borderId="6" xfId="0" applyFont="1" applyBorder="1" applyAlignment="1">
      <alignment horizontal="center" vertical="center"/>
    </xf>
    <xf numFmtId="176" fontId="34" fillId="0" borderId="90" xfId="0" applyNumberFormat="1" applyFont="1" applyBorder="1" applyAlignment="1">
      <alignment vertical="center"/>
    </xf>
    <xf numFmtId="176" fontId="2" fillId="2" borderId="92" xfId="0" applyNumberFormat="1" applyFont="1" applyFill="1" applyBorder="1" applyAlignment="1">
      <alignment vertical="center"/>
    </xf>
    <xf numFmtId="176" fontId="14" fillId="0" borderId="7" xfId="0" applyNumberFormat="1" applyFont="1" applyBorder="1" applyAlignment="1">
      <alignment vertical="center"/>
    </xf>
    <xf numFmtId="0" fontId="8" fillId="0" borderId="0" xfId="0" applyFont="1"/>
    <xf numFmtId="0" fontId="2" fillId="0" borderId="0" xfId="0" applyFont="1"/>
    <xf numFmtId="0" fontId="2" fillId="0" borderId="0" xfId="0" applyFont="1" applyAlignment="1">
      <alignment vertical="center"/>
    </xf>
    <xf numFmtId="0" fontId="0" fillId="0" borderId="0" xfId="0" applyAlignment="1">
      <alignment vertical="center"/>
    </xf>
    <xf numFmtId="0" fontId="8" fillId="0" borderId="7" xfId="0" applyFont="1" applyBorder="1"/>
    <xf numFmtId="176" fontId="2" fillId="0" borderId="0" xfId="0" applyNumberFormat="1" applyFont="1" applyAlignment="1">
      <alignment vertical="center"/>
    </xf>
    <xf numFmtId="177" fontId="2" fillId="0" borderId="0" xfId="0" applyNumberFormat="1" applyFont="1" applyAlignment="1">
      <alignment vertical="center"/>
    </xf>
    <xf numFmtId="180" fontId="3" fillId="0" borderId="73" xfId="0" applyNumberFormat="1" applyFont="1" applyBorder="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horizontal="distributed" vertical="center"/>
      <protection locked="0"/>
    </xf>
    <xf numFmtId="0" fontId="2" fillId="0" borderId="0" xfId="0" applyFont="1" applyAlignment="1" applyProtection="1">
      <alignment horizontal="distributed" vertical="center"/>
      <protection locked="0"/>
    </xf>
    <xf numFmtId="176" fontId="2" fillId="0" borderId="0" xfId="0" applyNumberFormat="1" applyFont="1" applyAlignment="1" applyProtection="1">
      <alignment vertical="center"/>
      <protection locked="0"/>
    </xf>
    <xf numFmtId="176" fontId="4" fillId="0" borderId="0" xfId="0" applyNumberFormat="1" applyFont="1" applyAlignment="1" applyProtection="1">
      <alignment vertical="center"/>
      <protection locked="0"/>
    </xf>
    <xf numFmtId="177" fontId="2" fillId="0" borderId="0" xfId="0" applyNumberFormat="1" applyFont="1" applyAlignment="1" applyProtection="1">
      <alignment vertical="center"/>
      <protection locked="0"/>
    </xf>
    <xf numFmtId="177" fontId="4" fillId="0" borderId="0" xfId="0" applyNumberFormat="1" applyFont="1" applyAlignment="1" applyProtection="1">
      <alignment vertical="center"/>
      <protection locked="0"/>
    </xf>
    <xf numFmtId="0" fontId="2" fillId="0" borderId="0" xfId="0" applyFont="1" applyAlignment="1">
      <alignment horizontal="distributed" vertical="center"/>
    </xf>
    <xf numFmtId="0" fontId="10" fillId="2" borderId="5" xfId="0" applyFont="1" applyFill="1" applyBorder="1" applyAlignment="1">
      <alignment vertical="center"/>
    </xf>
    <xf numFmtId="0" fontId="10" fillId="2" borderId="0" xfId="0" applyFont="1" applyFill="1" applyAlignment="1">
      <alignment vertical="center"/>
    </xf>
    <xf numFmtId="177" fontId="20" fillId="2" borderId="19" xfId="0" applyNumberFormat="1" applyFont="1" applyFill="1" applyBorder="1" applyAlignment="1">
      <alignment horizontal="right" vertical="center"/>
    </xf>
    <xf numFmtId="177" fontId="14" fillId="2" borderId="4" xfId="0" applyNumberFormat="1" applyFont="1" applyFill="1" applyBorder="1" applyAlignment="1">
      <alignment vertical="center"/>
    </xf>
    <xf numFmtId="176" fontId="16" fillId="2" borderId="5" xfId="0" applyNumberFormat="1" applyFont="1" applyFill="1" applyBorder="1" applyAlignment="1">
      <alignment vertical="center"/>
    </xf>
    <xf numFmtId="176" fontId="16" fillId="2" borderId="7" xfId="0" applyNumberFormat="1" applyFont="1" applyFill="1" applyBorder="1" applyAlignment="1">
      <alignment vertical="center"/>
    </xf>
    <xf numFmtId="0" fontId="10" fillId="2" borderId="7" xfId="0" applyFont="1" applyFill="1" applyBorder="1" applyAlignment="1">
      <alignment vertical="center"/>
    </xf>
    <xf numFmtId="0" fontId="27" fillId="0" borderId="94" xfId="0" applyFont="1" applyBorder="1" applyAlignment="1" applyProtection="1">
      <alignment horizontal="center" vertical="center"/>
      <protection locked="0"/>
    </xf>
    <xf numFmtId="0" fontId="10" fillId="0" borderId="14" xfId="0" applyFont="1" applyBorder="1" applyAlignment="1" applyProtection="1">
      <alignment vertical="center"/>
      <protection locked="0"/>
    </xf>
    <xf numFmtId="0" fontId="26" fillId="0" borderId="9" xfId="0" applyFont="1" applyBorder="1" applyAlignment="1" applyProtection="1">
      <alignment horizontal="left" vertical="top"/>
      <protection locked="0"/>
    </xf>
    <xf numFmtId="0" fontId="10" fillId="0" borderId="26" xfId="0" applyFont="1" applyBorder="1" applyAlignment="1" applyProtection="1">
      <alignment horizontal="center" vertical="center"/>
      <protection locked="0"/>
    </xf>
    <xf numFmtId="0" fontId="33" fillId="0" borderId="45" xfId="0" applyFont="1" applyBorder="1" applyAlignment="1" applyProtection="1">
      <alignment horizontal="centerContinuous" vertical="center"/>
      <protection locked="0"/>
    </xf>
    <xf numFmtId="0" fontId="10" fillId="0" borderId="27" xfId="0" applyFont="1" applyBorder="1" applyAlignment="1" applyProtection="1">
      <alignment horizontal="centerContinuous" vertical="center"/>
      <protection locked="0"/>
    </xf>
    <xf numFmtId="176" fontId="10" fillId="0" borderId="27" xfId="0" applyNumberFormat="1" applyFont="1" applyBorder="1" applyAlignment="1" applyProtection="1">
      <alignment horizontal="centerContinuous" vertical="center"/>
      <protection locked="0"/>
    </xf>
    <xf numFmtId="176" fontId="10" fillId="0" borderId="28" xfId="0" applyNumberFormat="1" applyFont="1" applyBorder="1" applyAlignment="1" applyProtection="1">
      <alignment horizontal="centerContinuous" vertical="center"/>
      <protection locked="0"/>
    </xf>
    <xf numFmtId="0" fontId="14" fillId="0" borderId="30" xfId="0" applyFont="1" applyBorder="1" applyAlignment="1" applyProtection="1">
      <alignment vertical="center"/>
      <protection locked="0"/>
    </xf>
    <xf numFmtId="0" fontId="18" fillId="0" borderId="19" xfId="0" applyFont="1" applyBorder="1" applyAlignment="1" applyProtection="1">
      <alignment horizontal="center" vertical="center"/>
      <protection locked="0"/>
    </xf>
    <xf numFmtId="3" fontId="24" fillId="0" borderId="0" xfId="0" applyNumberFormat="1" applyFont="1" applyAlignment="1" applyProtection="1">
      <alignment horizontal="distributed" vertical="center"/>
      <protection locked="0"/>
    </xf>
    <xf numFmtId="0" fontId="24" fillId="0" borderId="19" xfId="0" applyFont="1" applyBorder="1" applyProtection="1">
      <protection locked="0"/>
    </xf>
    <xf numFmtId="3" fontId="24" fillId="0" borderId="0" xfId="0" applyNumberFormat="1" applyFont="1" applyAlignment="1" applyProtection="1">
      <alignment horizontal="left" vertical="center"/>
      <protection locked="0"/>
    </xf>
    <xf numFmtId="176" fontId="24" fillId="0" borderId="12" xfId="0" applyNumberFormat="1" applyFont="1" applyBorder="1" applyAlignment="1" applyProtection="1">
      <alignment horizontal="right" vertical="top"/>
      <protection locked="0"/>
    </xf>
    <xf numFmtId="0" fontId="18" fillId="0" borderId="30" xfId="0" applyFont="1" applyBorder="1" applyAlignment="1" applyProtection="1">
      <alignment horizontal="center" vertical="center"/>
      <protection locked="0"/>
    </xf>
    <xf numFmtId="3" fontId="47" fillId="0" borderId="3" xfId="0" applyNumberFormat="1" applyFont="1" applyBorder="1" applyAlignment="1" applyProtection="1">
      <alignment horizontal="distributed" vertical="center"/>
      <protection locked="0"/>
    </xf>
    <xf numFmtId="176" fontId="12" fillId="0" borderId="43" xfId="0" applyNumberFormat="1" applyFont="1" applyBorder="1" applyAlignment="1" applyProtection="1">
      <alignment vertical="center"/>
      <protection locked="0"/>
    </xf>
    <xf numFmtId="0" fontId="14" fillId="0" borderId="95" xfId="0" applyFont="1" applyBorder="1" applyAlignment="1" applyProtection="1">
      <alignment vertical="center"/>
      <protection locked="0"/>
    </xf>
    <xf numFmtId="176" fontId="2" fillId="2" borderId="18" xfId="0" applyNumberFormat="1" applyFont="1" applyFill="1" applyBorder="1" applyAlignment="1">
      <alignment vertical="center"/>
    </xf>
    <xf numFmtId="176" fontId="27" fillId="0" borderId="96" xfId="0" applyNumberFormat="1" applyFont="1" applyBorder="1" applyAlignment="1">
      <alignment vertical="center"/>
    </xf>
    <xf numFmtId="176" fontId="2" fillId="2" borderId="96" xfId="0" applyNumberFormat="1" applyFont="1" applyFill="1" applyBorder="1" applyAlignment="1">
      <alignment vertical="center"/>
    </xf>
    <xf numFmtId="179" fontId="38" fillId="0" borderId="6" xfId="0" applyNumberFormat="1" applyFont="1" applyBorder="1" applyAlignment="1" applyProtection="1">
      <alignment horizontal="center" vertical="center"/>
      <protection locked="0"/>
    </xf>
    <xf numFmtId="179" fontId="24" fillId="0" borderId="7" xfId="0" applyNumberFormat="1" applyFont="1" applyBorder="1" applyAlignment="1" applyProtection="1">
      <alignment horizontal="center" vertical="center"/>
      <protection locked="0"/>
    </xf>
    <xf numFmtId="176" fontId="24" fillId="0" borderId="13" xfId="0" applyNumberFormat="1" applyFont="1" applyBorder="1" applyAlignment="1" applyProtection="1">
      <alignment vertical="center"/>
      <protection locked="0"/>
    </xf>
    <xf numFmtId="0" fontId="10" fillId="0" borderId="0" xfId="0" applyFont="1" applyAlignment="1">
      <alignment horizontal="right" vertical="center"/>
    </xf>
    <xf numFmtId="0" fontId="24" fillId="0" borderId="97" xfId="0" applyFont="1" applyBorder="1" applyAlignment="1" applyProtection="1">
      <alignment horizontal="center" vertical="center"/>
      <protection locked="0"/>
    </xf>
    <xf numFmtId="0" fontId="26" fillId="0" borderId="98" xfId="0" applyFont="1" applyBorder="1" applyAlignment="1" applyProtection="1">
      <alignment horizontal="center" vertical="center"/>
      <protection locked="0"/>
    </xf>
    <xf numFmtId="176" fontId="32" fillId="0" borderId="37" xfId="0" applyNumberFormat="1"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176" fontId="34" fillId="0" borderId="11" xfId="0" applyNumberFormat="1" applyFont="1" applyBorder="1" applyAlignment="1" applyProtection="1">
      <alignment vertical="center"/>
      <protection locked="0"/>
    </xf>
    <xf numFmtId="3" fontId="24" fillId="0" borderId="0" xfId="0" applyNumberFormat="1" applyFont="1" applyAlignment="1" applyProtection="1">
      <alignment horizontal="left"/>
      <protection locked="0"/>
    </xf>
    <xf numFmtId="3" fontId="24" fillId="0" borderId="0" xfId="0" applyNumberFormat="1" applyFont="1" applyProtection="1">
      <protection locked="0"/>
    </xf>
    <xf numFmtId="0" fontId="24" fillId="0" borderId="99" xfId="0" applyFont="1" applyBorder="1" applyAlignment="1" applyProtection="1">
      <alignment horizontal="center" vertical="center"/>
      <protection locked="0"/>
    </xf>
    <xf numFmtId="176" fontId="34" fillId="0" borderId="12" xfId="0" applyNumberFormat="1" applyFont="1" applyBorder="1" applyAlignment="1" applyProtection="1">
      <alignment vertical="center"/>
      <protection locked="0"/>
    </xf>
    <xf numFmtId="0" fontId="26" fillId="0" borderId="0" xfId="0" applyFont="1" applyAlignment="1" applyProtection="1">
      <alignment horizontal="center" vertical="center"/>
      <protection locked="0"/>
    </xf>
    <xf numFmtId="3" fontId="24" fillId="0" borderId="0" xfId="0" applyNumberFormat="1" applyFont="1" applyAlignment="1" applyProtection="1">
      <alignment vertical="top"/>
      <protection locked="0"/>
    </xf>
    <xf numFmtId="3" fontId="14" fillId="0" borderId="0" xfId="0" applyNumberFormat="1" applyFont="1" applyAlignment="1" applyProtection="1">
      <alignment horizontal="distributed" vertical="center"/>
      <protection locked="0"/>
    </xf>
    <xf numFmtId="0" fontId="26" fillId="0" borderId="100" xfId="0" applyFont="1" applyBorder="1" applyAlignment="1" applyProtection="1">
      <alignment horizontal="center" vertical="center"/>
      <protection locked="0"/>
    </xf>
    <xf numFmtId="0" fontId="26" fillId="0" borderId="0" xfId="0" applyFont="1" applyAlignment="1" applyProtection="1">
      <alignment horizontal="center"/>
      <protection locked="0"/>
    </xf>
    <xf numFmtId="0" fontId="14" fillId="0" borderId="95" xfId="0" applyFont="1" applyBorder="1" applyAlignment="1">
      <alignment vertical="center"/>
    </xf>
    <xf numFmtId="176" fontId="27" fillId="0" borderId="7" xfId="0" applyNumberFormat="1" applyFont="1" applyBorder="1" applyAlignment="1">
      <alignment vertical="center"/>
    </xf>
    <xf numFmtId="176" fontId="3" fillId="0" borderId="13" xfId="0" applyNumberFormat="1" applyFont="1" applyBorder="1" applyAlignment="1">
      <alignment vertical="center"/>
    </xf>
    <xf numFmtId="0" fontId="26" fillId="0" borderId="6" xfId="0" applyFont="1" applyBorder="1" applyAlignment="1">
      <alignment horizontal="center" vertical="center"/>
    </xf>
    <xf numFmtId="3" fontId="24" fillId="0" borderId="7" xfId="0" applyNumberFormat="1" applyFont="1" applyBorder="1" applyAlignment="1">
      <alignment vertical="top"/>
    </xf>
    <xf numFmtId="0" fontId="2" fillId="0" borderId="4" xfId="0" applyFont="1" applyBorder="1" applyAlignment="1" applyProtection="1">
      <alignment horizontal="center" vertical="center"/>
      <protection locked="0"/>
    </xf>
    <xf numFmtId="176" fontId="12" fillId="0" borderId="1" xfId="3" applyNumberFormat="1" applyFont="1" applyBorder="1" applyAlignment="1" applyProtection="1">
      <alignment vertical="center"/>
      <protection locked="0"/>
    </xf>
    <xf numFmtId="3" fontId="24" fillId="0" borderId="19" xfId="0" applyNumberFormat="1" applyFont="1" applyBorder="1" applyAlignment="1" applyProtection="1">
      <alignment horizontal="left"/>
      <protection locked="0"/>
    </xf>
    <xf numFmtId="0" fontId="24" fillId="0" borderId="101"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3" fontId="33" fillId="0" borderId="35" xfId="0" applyNumberFormat="1" applyFont="1" applyBorder="1" applyAlignment="1" applyProtection="1">
      <alignment horizontal="distributed" vertical="center"/>
      <protection locked="0"/>
    </xf>
    <xf numFmtId="176" fontId="34" fillId="0" borderId="38" xfId="0" applyNumberFormat="1" applyFont="1" applyBorder="1" applyAlignment="1" applyProtection="1">
      <alignment vertical="center"/>
      <protection locked="0"/>
    </xf>
    <xf numFmtId="176" fontId="34" fillId="0" borderId="102" xfId="0" applyNumberFormat="1" applyFont="1" applyBorder="1" applyAlignment="1" applyProtection="1">
      <alignment vertical="center"/>
      <protection locked="0"/>
    </xf>
    <xf numFmtId="0" fontId="26" fillId="0" borderId="35" xfId="0" applyFont="1" applyBorder="1" applyAlignment="1" applyProtection="1">
      <alignment horizontal="center" vertical="center"/>
      <protection locked="0"/>
    </xf>
    <xf numFmtId="3" fontId="14" fillId="0" borderId="35" xfId="0" applyNumberFormat="1" applyFont="1" applyBorder="1" applyAlignment="1" applyProtection="1">
      <alignment horizontal="distributed" vertical="center"/>
      <protection locked="0"/>
    </xf>
    <xf numFmtId="176" fontId="12" fillId="0" borderId="38" xfId="0" applyNumberFormat="1" applyFont="1" applyBorder="1" applyAlignment="1" applyProtection="1">
      <alignment vertical="center"/>
      <protection locked="0"/>
    </xf>
    <xf numFmtId="176" fontId="34" fillId="0" borderId="77" xfId="0" applyNumberFormat="1" applyFont="1" applyBorder="1" applyAlignment="1" applyProtection="1">
      <alignment vertical="center"/>
      <protection locked="0"/>
    </xf>
    <xf numFmtId="176" fontId="26" fillId="0" borderId="37" xfId="0" applyNumberFormat="1" applyFont="1" applyBorder="1" applyAlignment="1" applyProtection="1">
      <alignment horizontal="center" vertical="center"/>
      <protection locked="0"/>
    </xf>
    <xf numFmtId="176" fontId="12" fillId="0" borderId="38" xfId="3" applyNumberFormat="1" applyFont="1" applyBorder="1" applyAlignment="1" applyProtection="1">
      <alignment vertical="center"/>
      <protection locked="0"/>
    </xf>
    <xf numFmtId="176" fontId="14" fillId="0" borderId="12" xfId="0" applyNumberFormat="1" applyFont="1" applyBorder="1" applyAlignment="1" applyProtection="1">
      <alignment horizontal="right" vertical="center"/>
      <protection locked="0"/>
    </xf>
    <xf numFmtId="0" fontId="24" fillId="0" borderId="103" xfId="0" applyFont="1" applyBorder="1" applyAlignment="1" applyProtection="1">
      <alignment horizontal="center" vertical="center"/>
      <protection locked="0"/>
    </xf>
    <xf numFmtId="0" fontId="26" fillId="0" borderId="104" xfId="0" applyFont="1" applyBorder="1" applyAlignment="1" applyProtection="1">
      <alignment horizontal="center" vertical="center"/>
      <protection locked="0"/>
    </xf>
    <xf numFmtId="3" fontId="33" fillId="0" borderId="105" xfId="0" applyNumberFormat="1" applyFont="1" applyBorder="1" applyAlignment="1" applyProtection="1">
      <alignment horizontal="distributed" vertical="center"/>
      <protection locked="0"/>
    </xf>
    <xf numFmtId="176" fontId="32" fillId="0" borderId="106" xfId="0" applyNumberFormat="1" applyFont="1" applyBorder="1" applyAlignment="1" applyProtection="1">
      <alignment horizontal="center" vertical="center"/>
      <protection locked="0"/>
    </xf>
    <xf numFmtId="176" fontId="34" fillId="0" borderId="107" xfId="0" applyNumberFormat="1" applyFont="1" applyBorder="1" applyAlignment="1" applyProtection="1">
      <alignment vertical="center"/>
      <protection locked="0"/>
    </xf>
    <xf numFmtId="0" fontId="26" fillId="0" borderId="105" xfId="0" applyFont="1" applyBorder="1" applyAlignment="1" applyProtection="1">
      <alignment horizontal="center" vertical="center"/>
      <protection locked="0"/>
    </xf>
    <xf numFmtId="3" fontId="14" fillId="0" borderId="105" xfId="0" applyNumberFormat="1" applyFont="1" applyBorder="1" applyAlignment="1" applyProtection="1">
      <alignment horizontal="distributed" vertical="center"/>
      <protection locked="0"/>
    </xf>
    <xf numFmtId="176" fontId="12" fillId="0" borderId="108" xfId="0" applyNumberFormat="1" applyFont="1" applyBorder="1" applyAlignment="1" applyProtection="1">
      <alignment vertical="center"/>
      <protection locked="0"/>
    </xf>
    <xf numFmtId="176" fontId="34" fillId="0" borderId="109" xfId="0" applyNumberFormat="1" applyFont="1" applyBorder="1" applyAlignment="1" applyProtection="1">
      <alignment vertical="center"/>
      <protection locked="0"/>
    </xf>
    <xf numFmtId="176" fontId="26" fillId="0" borderId="106" xfId="0" applyNumberFormat="1" applyFont="1" applyBorder="1" applyAlignment="1" applyProtection="1">
      <alignment horizontal="center" vertical="center"/>
      <protection locked="0"/>
    </xf>
    <xf numFmtId="176" fontId="3" fillId="2" borderId="17" xfId="0" applyNumberFormat="1" applyFont="1" applyFill="1" applyBorder="1" applyAlignment="1">
      <alignment vertical="center"/>
    </xf>
    <xf numFmtId="176" fontId="3" fillId="2" borderId="18" xfId="0" applyNumberFormat="1" applyFont="1" applyFill="1" applyBorder="1" applyAlignment="1">
      <alignment vertical="center"/>
    </xf>
    <xf numFmtId="0" fontId="24" fillId="0" borderId="110" xfId="0" applyFont="1" applyBorder="1" applyAlignment="1" applyProtection="1">
      <alignment horizontal="center" vertical="center"/>
      <protection locked="0"/>
    </xf>
    <xf numFmtId="3" fontId="33" fillId="0" borderId="0" xfId="0" applyNumberFormat="1" applyFont="1" applyAlignment="1" applyProtection="1">
      <alignment horizontal="distributed" vertical="center"/>
      <protection locked="0"/>
    </xf>
    <xf numFmtId="176" fontId="34" fillId="0" borderId="111" xfId="0" applyNumberFormat="1" applyFont="1" applyBorder="1" applyAlignment="1" applyProtection="1">
      <alignment vertical="center"/>
      <protection locked="0"/>
    </xf>
    <xf numFmtId="176" fontId="32" fillId="0" borderId="112" xfId="0" applyNumberFormat="1" applyFont="1" applyBorder="1" applyAlignment="1" applyProtection="1">
      <alignment horizontal="center" vertical="center"/>
      <protection locked="0"/>
    </xf>
    <xf numFmtId="176" fontId="12" fillId="0" borderId="113" xfId="0" applyNumberFormat="1" applyFont="1" applyBorder="1" applyAlignment="1" applyProtection="1">
      <alignment vertical="center"/>
      <protection locked="0"/>
    </xf>
    <xf numFmtId="176" fontId="34" fillId="0" borderId="93" xfId="0" applyNumberFormat="1" applyFont="1" applyBorder="1" applyAlignment="1" applyProtection="1">
      <alignment vertical="center"/>
      <protection locked="0"/>
    </xf>
    <xf numFmtId="176" fontId="26" fillId="0" borderId="112" xfId="0" applyNumberFormat="1" applyFont="1" applyBorder="1" applyAlignment="1" applyProtection="1">
      <alignment horizontal="center" vertical="center"/>
      <protection locked="0"/>
    </xf>
    <xf numFmtId="0" fontId="8" fillId="0" borderId="12" xfId="0" applyFont="1" applyBorder="1" applyAlignment="1" applyProtection="1">
      <alignment vertical="center"/>
      <protection locked="0"/>
    </xf>
    <xf numFmtId="0" fontId="24" fillId="0" borderId="114"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3" fontId="33" fillId="0" borderId="9" xfId="0" applyNumberFormat="1" applyFont="1" applyBorder="1" applyAlignment="1" applyProtection="1">
      <alignment horizontal="distributed" vertical="center"/>
      <protection locked="0"/>
    </xf>
    <xf numFmtId="176" fontId="32" fillId="0" borderId="14" xfId="0" applyNumberFormat="1" applyFont="1" applyBorder="1" applyAlignment="1" applyProtection="1">
      <alignment horizontal="center" vertical="center"/>
      <protection locked="0"/>
    </xf>
    <xf numFmtId="176" fontId="34" fillId="0" borderId="59" xfId="0" applyNumberFormat="1" applyFont="1" applyBorder="1" applyAlignment="1" applyProtection="1">
      <alignment vertical="center"/>
      <protection locked="0"/>
    </xf>
    <xf numFmtId="176" fontId="34" fillId="0" borderId="115" xfId="0" applyNumberFormat="1" applyFont="1" applyBorder="1" applyAlignment="1" applyProtection="1">
      <alignment vertical="center"/>
      <protection locked="0"/>
    </xf>
    <xf numFmtId="0" fontId="26" fillId="0" borderId="9" xfId="0" applyFont="1" applyBorder="1" applyAlignment="1" applyProtection="1">
      <alignment horizontal="center" vertical="center"/>
      <protection locked="0"/>
    </xf>
    <xf numFmtId="3" fontId="14" fillId="0" borderId="9" xfId="0" applyNumberFormat="1" applyFont="1" applyBorder="1" applyAlignment="1" applyProtection="1">
      <alignment horizontal="distributed" vertical="center"/>
      <protection locked="0"/>
    </xf>
    <xf numFmtId="176" fontId="12" fillId="0" borderId="59" xfId="0" applyNumberFormat="1" applyFont="1" applyBorder="1" applyAlignment="1" applyProtection="1">
      <alignment vertical="center"/>
      <protection locked="0"/>
    </xf>
    <xf numFmtId="176" fontId="34" fillId="0" borderId="15" xfId="0" applyNumberFormat="1" applyFont="1" applyBorder="1" applyAlignment="1" applyProtection="1">
      <alignment vertical="center"/>
      <protection locked="0"/>
    </xf>
    <xf numFmtId="0" fontId="18" fillId="0" borderId="10" xfId="0" applyFont="1" applyBorder="1" applyAlignment="1" applyProtection="1">
      <alignment horizontal="center" vertical="center"/>
      <protection locked="0"/>
    </xf>
    <xf numFmtId="176" fontId="18" fillId="0" borderId="14" xfId="0" applyNumberFormat="1"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3" fontId="33" fillId="0" borderId="41" xfId="0" applyNumberFormat="1" applyFont="1" applyBorder="1" applyAlignment="1" applyProtection="1">
      <alignment horizontal="distributed" vertical="center"/>
      <protection locked="0"/>
    </xf>
    <xf numFmtId="176" fontId="32" fillId="0" borderId="42" xfId="0" applyNumberFormat="1" applyFont="1" applyBorder="1" applyAlignment="1" applyProtection="1">
      <alignment horizontal="center" vertical="center"/>
      <protection locked="0"/>
    </xf>
    <xf numFmtId="176" fontId="34" fillId="0" borderId="43" xfId="0" applyNumberFormat="1" applyFont="1" applyBorder="1" applyAlignment="1" applyProtection="1">
      <alignment vertical="center"/>
      <protection locked="0"/>
    </xf>
    <xf numFmtId="176" fontId="34" fillId="0" borderId="87" xfId="0" applyNumberFormat="1" applyFont="1" applyBorder="1" applyAlignment="1" applyProtection="1">
      <alignment vertical="center"/>
      <protection locked="0"/>
    </xf>
    <xf numFmtId="0" fontId="26" fillId="0" borderId="41" xfId="0" applyFont="1" applyBorder="1" applyAlignment="1" applyProtection="1">
      <alignment horizontal="center" vertical="center"/>
      <protection locked="0"/>
    </xf>
    <xf numFmtId="3" fontId="14" fillId="0" borderId="41" xfId="0" applyNumberFormat="1" applyFont="1" applyBorder="1" applyAlignment="1" applyProtection="1">
      <alignment horizontal="distributed" vertical="center"/>
      <protection locked="0"/>
    </xf>
    <xf numFmtId="176" fontId="34" fillId="0" borderId="88" xfId="0" applyNumberFormat="1" applyFont="1" applyBorder="1" applyAlignment="1" applyProtection="1">
      <alignment vertical="center"/>
      <protection locked="0"/>
    </xf>
    <xf numFmtId="0" fontId="18" fillId="0" borderId="40" xfId="0" applyFont="1" applyBorder="1" applyAlignment="1" applyProtection="1">
      <alignment horizontal="center" vertical="center"/>
      <protection locked="0"/>
    </xf>
    <xf numFmtId="176" fontId="18" fillId="0" borderId="42" xfId="0" applyNumberFormat="1"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176" fontId="18" fillId="0" borderId="37" xfId="0" applyNumberFormat="1" applyFont="1" applyBorder="1" applyAlignment="1" applyProtection="1">
      <alignment horizontal="center" vertical="center"/>
      <protection locked="0"/>
    </xf>
    <xf numFmtId="176" fontId="3" fillId="2" borderId="33" xfId="0" applyNumberFormat="1" applyFont="1" applyFill="1" applyBorder="1" applyAlignment="1">
      <alignment vertical="center"/>
    </xf>
    <xf numFmtId="179" fontId="38" fillId="0" borderId="6" xfId="0" applyNumberFormat="1" applyFont="1" applyBorder="1" applyAlignment="1">
      <alignment horizontal="center" vertical="center"/>
    </xf>
    <xf numFmtId="0" fontId="26" fillId="0" borderId="116" xfId="0" applyFont="1" applyBorder="1" applyAlignment="1" applyProtection="1">
      <alignment horizontal="center" vertical="center"/>
      <protection locked="0"/>
    </xf>
    <xf numFmtId="3" fontId="33" fillId="0" borderId="98" xfId="0" applyNumberFormat="1" applyFont="1" applyBorder="1" applyAlignment="1" applyProtection="1">
      <alignment horizontal="distributed" vertical="center"/>
      <protection locked="0"/>
    </xf>
    <xf numFmtId="3" fontId="14" fillId="0" borderId="98" xfId="0" applyNumberFormat="1" applyFont="1" applyBorder="1" applyAlignment="1" applyProtection="1">
      <alignment horizontal="distributed" vertical="center"/>
      <protection locked="0"/>
    </xf>
    <xf numFmtId="176" fontId="32" fillId="0" borderId="117" xfId="0" applyNumberFormat="1" applyFont="1" applyBorder="1" applyAlignment="1" applyProtection="1">
      <alignment horizontal="center" vertical="center"/>
      <protection locked="0"/>
    </xf>
    <xf numFmtId="176" fontId="12" fillId="0" borderId="52" xfId="0" applyNumberFormat="1" applyFont="1" applyBorder="1" applyAlignment="1" applyProtection="1">
      <alignment vertical="center"/>
      <protection locked="0"/>
    </xf>
    <xf numFmtId="0" fontId="18" fillId="0" borderId="116" xfId="0" applyFont="1" applyBorder="1" applyAlignment="1" applyProtection="1">
      <alignment horizontal="center" vertical="center"/>
      <protection locked="0"/>
    </xf>
    <xf numFmtId="176" fontId="18" fillId="0" borderId="117" xfId="0" applyNumberFormat="1" applyFont="1" applyBorder="1" applyAlignment="1" applyProtection="1">
      <alignment horizontal="center" vertical="center"/>
      <protection locked="0"/>
    </xf>
    <xf numFmtId="0" fontId="26" fillId="0" borderId="84" xfId="0" applyFont="1" applyBorder="1" applyAlignment="1" applyProtection="1">
      <alignment horizontal="center" vertical="center"/>
      <protection locked="0"/>
    </xf>
    <xf numFmtId="3" fontId="14" fillId="0" borderId="92" xfId="0" applyNumberFormat="1" applyFont="1" applyBorder="1" applyAlignment="1" applyProtection="1">
      <alignment horizontal="distributed" vertical="center"/>
      <protection locked="0"/>
    </xf>
    <xf numFmtId="176" fontId="32" fillId="0" borderId="83" xfId="0" applyNumberFormat="1" applyFont="1" applyBorder="1" applyAlignment="1" applyProtection="1">
      <alignment horizontal="center" vertical="center"/>
      <protection locked="0"/>
    </xf>
    <xf numFmtId="176" fontId="12" fillId="0" borderId="70" xfId="0" applyNumberFormat="1" applyFont="1" applyBorder="1" applyAlignment="1" applyProtection="1">
      <alignment vertical="center"/>
      <protection locked="0"/>
    </xf>
    <xf numFmtId="0" fontId="18" fillId="0" borderId="84" xfId="0" applyFont="1" applyBorder="1" applyAlignment="1" applyProtection="1">
      <alignment horizontal="center" vertical="center"/>
      <protection locked="0"/>
    </xf>
    <xf numFmtId="176" fontId="18" fillId="0" borderId="83" xfId="0" applyNumberFormat="1" applyFont="1" applyBorder="1" applyAlignment="1" applyProtection="1">
      <alignment horizontal="center" vertical="center"/>
      <protection locked="0"/>
    </xf>
    <xf numFmtId="176" fontId="43" fillId="0" borderId="14" xfId="0" applyNumberFormat="1" applyFont="1" applyBorder="1" applyAlignment="1" applyProtection="1">
      <alignment horizontal="center" vertical="center"/>
      <protection locked="0"/>
    </xf>
    <xf numFmtId="176" fontId="24" fillId="0" borderId="12" xfId="0" applyNumberFormat="1" applyFont="1" applyBorder="1" applyAlignment="1" applyProtection="1">
      <alignment horizontal="right" vertical="center"/>
      <protection locked="0"/>
    </xf>
    <xf numFmtId="176" fontId="14" fillId="0" borderId="12" xfId="0" applyNumberFormat="1" applyFont="1" applyBorder="1" applyAlignment="1" applyProtection="1">
      <alignment vertical="center"/>
      <protection locked="0"/>
    </xf>
    <xf numFmtId="0" fontId="15" fillId="0" borderId="101" xfId="0" applyFont="1" applyBorder="1" applyAlignment="1" applyProtection="1">
      <alignment horizontal="center" vertical="center" wrapText="1"/>
      <protection locked="0"/>
    </xf>
    <xf numFmtId="0" fontId="15" fillId="0" borderId="99" xfId="0" applyFont="1" applyBorder="1" applyAlignment="1" applyProtection="1">
      <alignment horizontal="center" vertical="center" wrapText="1"/>
      <protection locked="0"/>
    </xf>
    <xf numFmtId="0" fontId="8" fillId="0" borderId="21" xfId="0" applyFont="1" applyBorder="1" applyAlignment="1" applyProtection="1">
      <alignment vertical="center"/>
      <protection locked="0"/>
    </xf>
    <xf numFmtId="0" fontId="15" fillId="0" borderId="74" xfId="0" applyFont="1" applyBorder="1" applyAlignment="1" applyProtection="1">
      <alignment horizontal="center" vertical="center" wrapText="1"/>
      <protection locked="0"/>
    </xf>
    <xf numFmtId="179" fontId="25" fillId="0" borderId="7" xfId="0" applyNumberFormat="1" applyFont="1" applyBorder="1" applyAlignment="1">
      <alignment horizontal="center" vertical="center"/>
    </xf>
    <xf numFmtId="0" fontId="26" fillId="0" borderId="36" xfId="0" applyFont="1" applyBorder="1" applyAlignment="1" applyProtection="1">
      <alignment vertical="center"/>
      <protection locked="0"/>
    </xf>
    <xf numFmtId="0" fontId="48" fillId="0" borderId="118" xfId="0" applyFont="1" applyBorder="1" applyAlignment="1" applyProtection="1">
      <alignment vertical="center"/>
      <protection locked="0"/>
    </xf>
    <xf numFmtId="176" fontId="15" fillId="0" borderId="1" xfId="0" applyNumberFormat="1" applyFont="1" applyBorder="1" applyAlignment="1" applyProtection="1">
      <alignment horizontal="centerContinuous" vertical="center"/>
      <protection locked="0"/>
    </xf>
    <xf numFmtId="176" fontId="10" fillId="0" borderId="1" xfId="0" applyNumberFormat="1" applyFont="1" applyBorder="1" applyAlignment="1" applyProtection="1">
      <alignment horizontal="center" vertical="center"/>
      <protection locked="0"/>
    </xf>
    <xf numFmtId="3" fontId="14" fillId="0" borderId="98" xfId="0" applyNumberFormat="1" applyFont="1" applyBorder="1" applyAlignment="1" applyProtection="1">
      <alignment horizontal="center" vertical="center"/>
      <protection locked="0"/>
    </xf>
    <xf numFmtId="3" fontId="14" fillId="0" borderId="117" xfId="0" applyNumberFormat="1" applyFont="1" applyBorder="1" applyAlignment="1" applyProtection="1">
      <alignment horizontal="center" vertical="center"/>
      <protection locked="0"/>
    </xf>
    <xf numFmtId="3" fontId="14" fillId="0" borderId="52" xfId="0" applyNumberFormat="1" applyFont="1" applyBorder="1" applyAlignment="1" applyProtection="1">
      <alignment horizontal="center" vertical="center"/>
      <protection locked="0"/>
    </xf>
    <xf numFmtId="0" fontId="26" fillId="0" borderId="19" xfId="0" applyFont="1" applyBorder="1" applyAlignment="1" applyProtection="1">
      <alignment horizontal="center"/>
      <protection locked="0"/>
    </xf>
    <xf numFmtId="176" fontId="3" fillId="0" borderId="1" xfId="0" applyNumberFormat="1" applyFont="1" applyBorder="1" applyAlignment="1" applyProtection="1">
      <alignment vertical="center"/>
      <protection locked="0"/>
    </xf>
    <xf numFmtId="0" fontId="26" fillId="0" borderId="0" xfId="0" applyFont="1" applyAlignment="1" applyProtection="1">
      <alignment vertical="center"/>
      <protection locked="0"/>
    </xf>
    <xf numFmtId="3" fontId="33" fillId="0" borderId="92" xfId="0" applyNumberFormat="1" applyFont="1" applyBorder="1" applyAlignment="1" applyProtection="1">
      <alignment horizontal="distributed" vertical="center"/>
      <protection locked="0"/>
    </xf>
    <xf numFmtId="176" fontId="34" fillId="0" borderId="70" xfId="0" applyNumberFormat="1" applyFont="1" applyBorder="1" applyAlignment="1" applyProtection="1">
      <alignment vertical="center"/>
      <protection locked="0"/>
    </xf>
    <xf numFmtId="0" fontId="26" fillId="0" borderId="92" xfId="0" applyFont="1" applyBorder="1" applyAlignment="1" applyProtection="1">
      <alignment horizontal="center" vertical="center"/>
      <protection locked="0"/>
    </xf>
    <xf numFmtId="3" fontId="10" fillId="0" borderId="92" xfId="0" applyNumberFormat="1" applyFont="1" applyBorder="1" applyAlignment="1" applyProtection="1">
      <alignment horizontal="distributed" vertical="center"/>
      <protection locked="0"/>
    </xf>
    <xf numFmtId="176" fontId="26" fillId="0" borderId="83" xfId="0" applyNumberFormat="1" applyFont="1" applyBorder="1" applyAlignment="1" applyProtection="1">
      <alignment horizontal="center" vertical="center"/>
      <protection locked="0"/>
    </xf>
    <xf numFmtId="176" fontId="3" fillId="0" borderId="70" xfId="0" applyNumberFormat="1" applyFont="1" applyBorder="1" applyAlignment="1" applyProtection="1">
      <alignment vertical="center"/>
      <protection locked="0"/>
    </xf>
    <xf numFmtId="3" fontId="10" fillId="0" borderId="41" xfId="0" applyNumberFormat="1" applyFont="1" applyBorder="1" applyAlignment="1" applyProtection="1">
      <alignment horizontal="distributed" vertical="center"/>
      <protection locked="0"/>
    </xf>
    <xf numFmtId="176" fontId="26" fillId="0" borderId="42" xfId="0" applyNumberFormat="1" applyFont="1" applyBorder="1" applyAlignment="1" applyProtection="1">
      <alignment horizontal="center" vertical="center"/>
      <protection locked="0"/>
    </xf>
    <xf numFmtId="176" fontId="3" fillId="0" borderId="43" xfId="0" applyNumberFormat="1" applyFont="1" applyBorder="1" applyAlignment="1" applyProtection="1">
      <alignment vertical="center"/>
      <protection locked="0"/>
    </xf>
    <xf numFmtId="0" fontId="14" fillId="0" borderId="74" xfId="0" applyFont="1" applyBorder="1" applyAlignment="1" applyProtection="1">
      <alignment horizontal="center" vertical="center"/>
      <protection locked="0"/>
    </xf>
    <xf numFmtId="3" fontId="14" fillId="0" borderId="0" xfId="0" applyNumberFormat="1" applyFont="1" applyAlignment="1" applyProtection="1">
      <alignment horizontal="centerContinuous" vertical="center"/>
      <protection locked="0"/>
    </xf>
    <xf numFmtId="0" fontId="18" fillId="0" borderId="100" xfId="0" applyFont="1" applyBorder="1" applyAlignment="1" applyProtection="1">
      <alignment horizontal="center" vertical="center"/>
      <protection locked="0"/>
    </xf>
    <xf numFmtId="176" fontId="2" fillId="0" borderId="33" xfId="0" applyNumberFormat="1" applyFont="1" applyBorder="1" applyAlignment="1">
      <alignment vertical="center"/>
    </xf>
    <xf numFmtId="3" fontId="14" fillId="0" borderId="5" xfId="0" applyNumberFormat="1" applyFont="1" applyBorder="1" applyAlignment="1" applyProtection="1">
      <alignment horizontal="distributed" vertical="center"/>
      <protection locked="0"/>
    </xf>
    <xf numFmtId="176" fontId="26" fillId="0" borderId="24" xfId="0" applyNumberFormat="1" applyFont="1" applyBorder="1" applyAlignment="1" applyProtection="1">
      <alignment horizontal="center" vertical="center"/>
      <protection locked="0"/>
    </xf>
    <xf numFmtId="176" fontId="26" fillId="0" borderId="20" xfId="0" applyNumberFormat="1" applyFont="1" applyBorder="1" applyAlignment="1" applyProtection="1">
      <alignment horizontal="centerContinuous" vertical="center"/>
      <protection locked="0"/>
    </xf>
    <xf numFmtId="3" fontId="15" fillId="0" borderId="21" xfId="0" applyNumberFormat="1" applyFont="1" applyBorder="1" applyAlignment="1" applyProtection="1">
      <alignment horizontal="centerContinuous" vertical="center"/>
      <protection locked="0"/>
    </xf>
    <xf numFmtId="3" fontId="18" fillId="0" borderId="3" xfId="0" applyNumberFormat="1" applyFont="1" applyBorder="1" applyAlignment="1" applyProtection="1">
      <alignment horizontal="distributed" vertical="center"/>
      <protection locked="0"/>
    </xf>
    <xf numFmtId="0" fontId="14" fillId="0" borderId="0" xfId="0" applyFont="1" applyAlignment="1" applyProtection="1">
      <alignment vertical="center"/>
      <protection locked="0"/>
    </xf>
    <xf numFmtId="179" fontId="29" fillId="0" borderId="0" xfId="0" applyNumberFormat="1" applyFont="1" applyAlignment="1" applyProtection="1">
      <alignment horizontal="center" vertical="center"/>
      <protection locked="0"/>
    </xf>
    <xf numFmtId="176" fontId="35" fillId="0" borderId="0" xfId="0" applyNumberFormat="1" applyFont="1" applyAlignment="1" applyProtection="1">
      <alignment vertical="center"/>
      <protection locked="0"/>
    </xf>
    <xf numFmtId="176" fontId="3" fillId="0" borderId="0" xfId="0" applyNumberFormat="1" applyFont="1" applyAlignment="1" applyProtection="1">
      <alignment vertical="center"/>
      <protection locked="0"/>
    </xf>
    <xf numFmtId="179" fontId="12" fillId="0" borderId="0" xfId="0" applyNumberFormat="1" applyFont="1" applyAlignment="1" applyProtection="1">
      <alignment horizontal="center" vertical="center"/>
      <protection locked="0"/>
    </xf>
    <xf numFmtId="176" fontId="27" fillId="0" borderId="0" xfId="0" applyNumberFormat="1" applyFont="1" applyAlignment="1" applyProtection="1">
      <alignment vertical="center"/>
      <protection locked="0"/>
    </xf>
    <xf numFmtId="0" fontId="15" fillId="0" borderId="119" xfId="0" applyFont="1" applyBorder="1" applyAlignment="1" applyProtection="1">
      <alignment horizontal="center" vertical="center" wrapText="1"/>
      <protection locked="0"/>
    </xf>
    <xf numFmtId="3" fontId="33" fillId="0" borderId="5" xfId="0" applyNumberFormat="1" applyFont="1" applyBorder="1" applyAlignment="1" applyProtection="1">
      <alignment horizontal="distributed" vertical="center"/>
      <protection locked="0"/>
    </xf>
    <xf numFmtId="176" fontId="32" fillId="0" borderId="24" xfId="0" applyNumberFormat="1" applyFont="1" applyBorder="1" applyAlignment="1" applyProtection="1">
      <alignment horizontal="center" vertical="center"/>
      <protection locked="0"/>
    </xf>
    <xf numFmtId="176" fontId="34" fillId="0" borderId="57" xfId="0" applyNumberFormat="1" applyFont="1" applyBorder="1" applyAlignment="1" applyProtection="1">
      <alignment vertical="center"/>
      <protection locked="0"/>
    </xf>
    <xf numFmtId="0" fontId="26" fillId="0" borderId="4" xfId="0" applyFont="1" applyBorder="1" applyAlignment="1" applyProtection="1">
      <alignment vertical="center"/>
      <protection locked="0"/>
    </xf>
    <xf numFmtId="176" fontId="32" fillId="0" borderId="24" xfId="0" applyNumberFormat="1" applyFont="1" applyBorder="1" applyAlignment="1" applyProtection="1">
      <alignment vertical="center"/>
      <protection locked="0"/>
    </xf>
    <xf numFmtId="176" fontId="12" fillId="0" borderId="57" xfId="0" applyNumberFormat="1" applyFont="1" applyBorder="1" applyAlignment="1" applyProtection="1">
      <alignment vertical="center"/>
      <protection locked="0"/>
    </xf>
    <xf numFmtId="176" fontId="34" fillId="0" borderId="120" xfId="0" applyNumberFormat="1" applyFont="1" applyBorder="1" applyAlignment="1" applyProtection="1">
      <alignment vertical="center"/>
      <protection locked="0"/>
    </xf>
    <xf numFmtId="176" fontId="26" fillId="0" borderId="24" xfId="0" applyNumberFormat="1" applyFont="1" applyBorder="1" applyAlignment="1" applyProtection="1">
      <alignment vertical="center"/>
      <protection locked="0"/>
    </xf>
    <xf numFmtId="0" fontId="26" fillId="0" borderId="21" xfId="0" applyFont="1" applyBorder="1" applyAlignment="1" applyProtection="1">
      <alignment vertical="center"/>
      <protection locked="0"/>
    </xf>
    <xf numFmtId="3" fontId="14" fillId="0" borderId="3" xfId="0" applyNumberFormat="1" applyFont="1" applyBorder="1" applyAlignment="1" applyProtection="1">
      <alignment vertical="center"/>
      <protection locked="0"/>
    </xf>
    <xf numFmtId="176" fontId="32" fillId="0" borderId="20" xfId="0" applyNumberFormat="1" applyFont="1" applyBorder="1" applyAlignment="1" applyProtection="1">
      <alignment vertical="center"/>
      <protection locked="0"/>
    </xf>
    <xf numFmtId="176" fontId="26" fillId="0" borderId="20" xfId="0" applyNumberFormat="1" applyFont="1" applyBorder="1" applyAlignment="1" applyProtection="1">
      <alignment vertical="center"/>
      <protection locked="0"/>
    </xf>
    <xf numFmtId="0" fontId="26" fillId="0" borderId="40" xfId="0" applyFont="1" applyBorder="1" applyAlignment="1" applyProtection="1">
      <alignment vertical="center"/>
      <protection locked="0"/>
    </xf>
    <xf numFmtId="3" fontId="14" fillId="0" borderId="41" xfId="0" applyNumberFormat="1" applyFont="1" applyBorder="1" applyAlignment="1" applyProtection="1">
      <alignment vertical="center"/>
      <protection locked="0"/>
    </xf>
    <xf numFmtId="176" fontId="32" fillId="0" borderId="42" xfId="0" applyNumberFormat="1" applyFont="1" applyBorder="1" applyAlignment="1" applyProtection="1">
      <alignment vertical="center"/>
      <protection locked="0"/>
    </xf>
    <xf numFmtId="176" fontId="26" fillId="0" borderId="42" xfId="0" applyNumberFormat="1" applyFont="1" applyBorder="1" applyAlignment="1" applyProtection="1">
      <alignment vertical="center"/>
      <protection locked="0"/>
    </xf>
    <xf numFmtId="0" fontId="15" fillId="0" borderId="99" xfId="0" applyFont="1" applyBorder="1" applyAlignment="1" applyProtection="1">
      <alignment horizontal="center" vertical="center"/>
      <protection locked="0"/>
    </xf>
    <xf numFmtId="0" fontId="14" fillId="0" borderId="3" xfId="0" applyFont="1" applyBorder="1" applyAlignment="1" applyProtection="1">
      <alignment vertical="center"/>
      <protection locked="0"/>
    </xf>
    <xf numFmtId="179" fontId="38" fillId="0" borderId="19" xfId="0" applyNumberFormat="1" applyFont="1" applyBorder="1" applyAlignment="1" applyProtection="1">
      <alignment horizontal="center" vertical="center"/>
      <protection locked="0"/>
    </xf>
    <xf numFmtId="3" fontId="1" fillId="0" borderId="41" xfId="0" applyNumberFormat="1" applyFont="1" applyBorder="1" applyAlignment="1" applyProtection="1">
      <alignment horizontal="distributed" vertical="center"/>
      <protection locked="0"/>
    </xf>
    <xf numFmtId="3" fontId="1" fillId="0" borderId="3" xfId="0" applyNumberFormat="1" applyFont="1" applyBorder="1" applyAlignment="1" applyProtection="1">
      <alignment horizontal="distributed" vertical="center"/>
      <protection locked="0"/>
    </xf>
    <xf numFmtId="176" fontId="24" fillId="0" borderId="13" xfId="0" applyNumberFormat="1" applyFont="1" applyBorder="1" applyAlignment="1">
      <alignment horizontal="right" vertical="top"/>
    </xf>
    <xf numFmtId="0" fontId="18" fillId="0" borderId="98" xfId="0" applyFont="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176" fontId="12" fillId="0" borderId="52" xfId="3" applyNumberFormat="1" applyFont="1" applyBorder="1" applyAlignment="1" applyProtection="1">
      <alignment vertical="center"/>
      <protection locked="0"/>
    </xf>
    <xf numFmtId="0" fontId="18" fillId="0" borderId="0" xfId="0" applyFont="1" applyAlignment="1" applyProtection="1">
      <alignment horizontal="center" vertical="center"/>
      <protection locked="0"/>
    </xf>
    <xf numFmtId="0" fontId="8" fillId="0" borderId="6" xfId="0" applyFont="1" applyBorder="1" applyAlignment="1">
      <alignment vertical="center"/>
    </xf>
    <xf numFmtId="3" fontId="14" fillId="0" borderId="7" xfId="0" applyNumberFormat="1" applyFont="1" applyBorder="1" applyAlignment="1">
      <alignment vertical="center"/>
    </xf>
    <xf numFmtId="0" fontId="24" fillId="0" borderId="101" xfId="0" applyFont="1" applyBorder="1" applyAlignment="1" applyProtection="1">
      <alignment horizontal="center" vertical="center" wrapText="1"/>
      <protection locked="0"/>
    </xf>
    <xf numFmtId="0" fontId="24" fillId="0" borderId="118"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176" fontId="26" fillId="0" borderId="117" xfId="0" applyNumberFormat="1" applyFont="1" applyBorder="1" applyAlignment="1" applyProtection="1">
      <alignment horizontal="center" vertical="center"/>
      <protection locked="0"/>
    </xf>
    <xf numFmtId="3" fontId="15" fillId="0" borderId="41" xfId="0" applyNumberFormat="1" applyFont="1" applyBorder="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176" fontId="26" fillId="0" borderId="42" xfId="0" applyNumberFormat="1" applyFont="1" applyBorder="1" applyAlignment="1" applyProtection="1">
      <alignment horizontal="centerContinuous" vertical="center"/>
      <protection locked="0"/>
    </xf>
    <xf numFmtId="3" fontId="10" fillId="0" borderId="0" xfId="0" applyNumberFormat="1" applyFont="1" applyAlignment="1" applyProtection="1">
      <alignment vertical="center"/>
      <protection locked="0"/>
    </xf>
    <xf numFmtId="176" fontId="3" fillId="0" borderId="12" xfId="0" applyNumberFormat="1" applyFont="1" applyBorder="1" applyAlignment="1" applyProtection="1">
      <alignment vertical="center"/>
      <protection locked="0"/>
    </xf>
    <xf numFmtId="3" fontId="24" fillId="0" borderId="3" xfId="0" applyNumberFormat="1" applyFont="1" applyBorder="1" applyAlignment="1" applyProtection="1">
      <alignment horizontal="distributed" vertical="center"/>
      <protection locked="0"/>
    </xf>
    <xf numFmtId="0" fontId="14" fillId="0" borderId="101" xfId="0" applyFont="1" applyBorder="1" applyAlignment="1" applyProtection="1">
      <alignment vertical="center" wrapText="1"/>
      <protection locked="0"/>
    </xf>
    <xf numFmtId="0" fontId="31" fillId="0" borderId="21"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179" fontId="12" fillId="0" borderId="7" xfId="0" applyNumberFormat="1" applyFont="1" applyBorder="1" applyAlignment="1">
      <alignment vertical="center"/>
    </xf>
    <xf numFmtId="0" fontId="14" fillId="0" borderId="0" xfId="0" applyFont="1" applyAlignment="1">
      <alignment vertical="center"/>
    </xf>
    <xf numFmtId="0" fontId="14" fillId="0" borderId="101" xfId="0" applyFont="1" applyBorder="1" applyAlignment="1" applyProtection="1">
      <alignment horizontal="center" vertical="center"/>
      <protection locked="0"/>
    </xf>
    <xf numFmtId="0" fontId="14" fillId="0" borderId="99" xfId="0" applyFont="1" applyBorder="1" applyAlignment="1" applyProtection="1">
      <alignment horizontal="center" vertical="center"/>
      <protection locked="0"/>
    </xf>
    <xf numFmtId="0" fontId="14" fillId="0" borderId="118" xfId="0" applyFont="1" applyBorder="1" applyAlignment="1" applyProtection="1">
      <alignment horizontal="center" vertical="center"/>
      <protection locked="0"/>
    </xf>
    <xf numFmtId="3" fontId="24" fillId="0" borderId="19" xfId="0" applyNumberFormat="1" applyFont="1" applyBorder="1" applyAlignment="1" applyProtection="1">
      <alignment horizontal="left" vertical="center"/>
      <protection locked="0"/>
    </xf>
    <xf numFmtId="0" fontId="2" fillId="0" borderId="4" xfId="0" applyFont="1" applyBorder="1" applyAlignment="1" applyProtection="1">
      <alignment horizontal="centerContinuous" vertical="center"/>
      <protection locked="0"/>
    </xf>
    <xf numFmtId="0" fontId="10" fillId="0" borderId="8" xfId="0" applyFont="1" applyBorder="1" applyAlignment="1" applyProtection="1">
      <alignment vertical="center"/>
      <protection locked="0"/>
    </xf>
    <xf numFmtId="0" fontId="3" fillId="0" borderId="0" xfId="0" applyFont="1"/>
    <xf numFmtId="0" fontId="24" fillId="0" borderId="119" xfId="0" applyFont="1" applyBorder="1" applyAlignment="1" applyProtection="1">
      <alignment vertical="center"/>
      <protection locked="0"/>
    </xf>
    <xf numFmtId="0" fontId="24" fillId="0" borderId="99" xfId="0" applyFont="1" applyBorder="1" applyAlignment="1" applyProtection="1">
      <alignment vertical="center"/>
      <protection locked="0"/>
    </xf>
    <xf numFmtId="0" fontId="24" fillId="0" borderId="110" xfId="0" applyFont="1" applyBorder="1" applyAlignment="1" applyProtection="1">
      <alignment vertical="center"/>
      <protection locked="0"/>
    </xf>
    <xf numFmtId="0" fontId="24" fillId="0" borderId="121" xfId="0" applyFont="1" applyBorder="1" applyAlignment="1" applyProtection="1">
      <alignment horizontal="center" vertical="center"/>
      <protection locked="0"/>
    </xf>
    <xf numFmtId="176" fontId="34" fillId="0" borderId="44" xfId="0" applyNumberFormat="1" applyFont="1" applyBorder="1" applyAlignment="1" applyProtection="1">
      <alignment vertical="center"/>
      <protection locked="0"/>
    </xf>
    <xf numFmtId="176" fontId="34" fillId="2" borderId="32" xfId="0" applyNumberFormat="1" applyFont="1" applyFill="1" applyBorder="1" applyAlignment="1" applyProtection="1">
      <alignment vertical="center"/>
      <protection locked="0"/>
    </xf>
    <xf numFmtId="176" fontId="12" fillId="0" borderId="33" xfId="0" applyNumberFormat="1" applyFont="1" applyBorder="1" applyAlignment="1" applyProtection="1">
      <alignment vertical="center"/>
      <protection locked="0"/>
    </xf>
    <xf numFmtId="176" fontId="34" fillId="2" borderId="60" xfId="0" applyNumberFormat="1" applyFont="1" applyFill="1" applyBorder="1" applyAlignment="1" applyProtection="1">
      <alignment vertical="center"/>
      <protection locked="0"/>
    </xf>
    <xf numFmtId="176" fontId="34" fillId="2" borderId="96" xfId="0" applyNumberFormat="1" applyFont="1" applyFill="1" applyBorder="1" applyAlignment="1" applyProtection="1">
      <alignment vertical="center"/>
      <protection locked="0"/>
    </xf>
    <xf numFmtId="0" fontId="18" fillId="0" borderId="7" xfId="0" applyFont="1" applyBorder="1" applyAlignment="1" applyProtection="1">
      <alignment horizontal="center" vertical="center"/>
      <protection locked="0"/>
    </xf>
    <xf numFmtId="3" fontId="14" fillId="0" borderId="7" xfId="0" applyNumberFormat="1" applyFont="1" applyBorder="1" applyAlignment="1" applyProtection="1">
      <alignment horizontal="distributed" vertical="center"/>
      <protection locked="0"/>
    </xf>
    <xf numFmtId="176" fontId="25" fillId="0" borderId="13" xfId="0" applyNumberFormat="1" applyFont="1" applyBorder="1" applyAlignment="1" applyProtection="1">
      <alignment vertical="center"/>
      <protection locked="0"/>
    </xf>
    <xf numFmtId="0" fontId="24" fillId="0" borderId="7"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3" fontId="33" fillId="0" borderId="7" xfId="0" applyNumberFormat="1" applyFont="1" applyBorder="1" applyAlignment="1" applyProtection="1">
      <alignment horizontal="distributed" vertical="center"/>
      <protection locked="0"/>
    </xf>
    <xf numFmtId="176" fontId="32" fillId="0" borderId="7" xfId="0" applyNumberFormat="1" applyFont="1" applyBorder="1" applyAlignment="1" applyProtection="1">
      <alignment horizontal="center" vertical="center"/>
      <protection locked="0"/>
    </xf>
    <xf numFmtId="176" fontId="34" fillId="0" borderId="7" xfId="0" applyNumberFormat="1" applyFont="1" applyBorder="1" applyAlignment="1" applyProtection="1">
      <alignment vertical="center"/>
      <protection locked="0"/>
    </xf>
    <xf numFmtId="176" fontId="12" fillId="0" borderId="7" xfId="0" applyNumberFormat="1" applyFont="1" applyBorder="1" applyAlignment="1" applyProtection="1">
      <alignment vertical="center"/>
      <protection locked="0"/>
    </xf>
    <xf numFmtId="176" fontId="26" fillId="0" borderId="7" xfId="0" applyNumberFormat="1" applyFont="1" applyBorder="1" applyAlignment="1" applyProtection="1">
      <alignment horizontal="center" vertical="center"/>
      <protection locked="0"/>
    </xf>
    <xf numFmtId="0" fontId="10" fillId="0" borderId="122" xfId="0" applyFont="1" applyBorder="1" applyAlignment="1" applyProtection="1">
      <alignment horizontal="center" vertical="center"/>
      <protection locked="0"/>
    </xf>
    <xf numFmtId="0" fontId="33" fillId="0" borderId="123" xfId="0" applyFont="1" applyBorder="1" applyAlignment="1" applyProtection="1">
      <alignment horizontal="centerContinuous" vertical="center"/>
      <protection locked="0"/>
    </xf>
    <xf numFmtId="0" fontId="10" fillId="0" borderId="124" xfId="0" applyFont="1" applyBorder="1" applyAlignment="1" applyProtection="1">
      <alignment horizontal="centerContinuous" vertical="center"/>
      <protection locked="0"/>
    </xf>
    <xf numFmtId="176" fontId="10" fillId="0" borderId="124" xfId="0" applyNumberFormat="1" applyFont="1" applyBorder="1" applyAlignment="1" applyProtection="1">
      <alignment horizontal="centerContinuous" vertical="center"/>
      <protection locked="0"/>
    </xf>
    <xf numFmtId="176" fontId="10" fillId="0" borderId="125" xfId="0" applyNumberFormat="1" applyFont="1" applyBorder="1" applyAlignment="1" applyProtection="1">
      <alignment horizontal="centerContinuous" vertical="center"/>
      <protection locked="0"/>
    </xf>
    <xf numFmtId="176" fontId="27" fillId="0" borderId="126" xfId="0" applyNumberFormat="1" applyFont="1" applyBorder="1" applyAlignment="1" applyProtection="1">
      <alignment horizontal="center" vertical="center"/>
      <protection locked="0"/>
    </xf>
    <xf numFmtId="176" fontId="34" fillId="0" borderId="127" xfId="0" applyNumberFormat="1" applyFont="1" applyBorder="1" applyAlignment="1" applyProtection="1">
      <alignment vertical="center"/>
      <protection locked="0"/>
    </xf>
    <xf numFmtId="0" fontId="8" fillId="0" borderId="12" xfId="0" applyFont="1" applyBorder="1" applyAlignment="1">
      <alignment vertical="center"/>
    </xf>
    <xf numFmtId="176" fontId="34" fillId="0" borderId="128" xfId="0" applyNumberFormat="1" applyFont="1" applyBorder="1" applyAlignment="1" applyProtection="1">
      <alignment vertical="center"/>
      <protection locked="0"/>
    </xf>
    <xf numFmtId="179" fontId="25" fillId="0" borderId="0" xfId="0" applyNumberFormat="1" applyFont="1" applyAlignment="1" applyProtection="1">
      <alignment vertical="center"/>
      <protection locked="0"/>
    </xf>
    <xf numFmtId="176" fontId="15" fillId="0" borderId="1" xfId="0" applyNumberFormat="1"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176" fontId="15" fillId="0" borderId="38" xfId="0" applyNumberFormat="1" applyFont="1" applyBorder="1" applyAlignment="1" applyProtection="1">
      <alignment horizontal="centerContinuous" vertical="center"/>
      <protection locked="0"/>
    </xf>
    <xf numFmtId="0" fontId="24" fillId="0" borderId="36" xfId="0" applyFont="1" applyBorder="1" applyAlignment="1" applyProtection="1">
      <alignment horizontal="center" vertical="center"/>
      <protection locked="0"/>
    </xf>
    <xf numFmtId="176" fontId="10" fillId="0" borderId="38" xfId="0" applyNumberFormat="1" applyFont="1" applyBorder="1" applyAlignment="1" applyProtection="1">
      <alignment horizontal="center" vertical="center"/>
      <protection locked="0"/>
    </xf>
    <xf numFmtId="176" fontId="15" fillId="0" borderId="52" xfId="0" applyNumberFormat="1" applyFont="1" applyBorder="1" applyAlignment="1" applyProtection="1">
      <alignment horizontal="center" vertical="center"/>
      <protection locked="0"/>
    </xf>
    <xf numFmtId="176" fontId="12" fillId="0" borderId="1" xfId="0" applyNumberFormat="1" applyFont="1" applyBorder="1" applyAlignment="1" applyProtection="1">
      <alignment horizontal="right" vertical="center"/>
      <protection locked="0"/>
    </xf>
    <xf numFmtId="0" fontId="24" fillId="0" borderId="30" xfId="0" applyFont="1" applyBorder="1" applyAlignment="1" applyProtection="1">
      <alignment vertical="center"/>
      <protection locked="0"/>
    </xf>
    <xf numFmtId="176" fontId="15" fillId="0" borderId="20" xfId="0" applyNumberFormat="1" applyFont="1" applyBorder="1" applyAlignment="1" applyProtection="1">
      <alignment horizontal="center" vertical="center"/>
      <protection locked="0"/>
    </xf>
    <xf numFmtId="0" fontId="3" fillId="0" borderId="0" xfId="0" applyFont="1" applyAlignment="1">
      <alignment vertical="center"/>
    </xf>
    <xf numFmtId="179" fontId="49" fillId="0" borderId="6" xfId="0" applyNumberFormat="1" applyFont="1" applyBorder="1" applyAlignment="1">
      <alignment horizontal="center" vertical="center"/>
    </xf>
    <xf numFmtId="186" fontId="2" fillId="0" borderId="0" xfId="2" applyNumberFormat="1" applyAlignment="1" applyProtection="1">
      <alignment shrinkToFit="1"/>
      <protection locked="0"/>
    </xf>
    <xf numFmtId="186" fontId="23" fillId="0" borderId="0" xfId="2" applyNumberFormat="1" applyFont="1" applyAlignment="1" applyProtection="1">
      <alignment horizontal="center" vertical="center" shrinkToFit="1"/>
      <protection locked="0"/>
    </xf>
    <xf numFmtId="186" fontId="23" fillId="0" borderId="0" xfId="2" applyNumberFormat="1" applyFont="1" applyAlignment="1">
      <alignment horizontal="center" vertical="center" shrinkToFit="1"/>
    </xf>
    <xf numFmtId="176" fontId="14" fillId="0" borderId="5" xfId="0" applyNumberFormat="1" applyFont="1" applyBorder="1" applyAlignment="1" applyProtection="1">
      <alignment vertical="center"/>
      <protection locked="0"/>
    </xf>
    <xf numFmtId="176" fontId="10" fillId="0" borderId="0" xfId="0" applyNumberFormat="1" applyFont="1" applyAlignment="1" applyProtection="1">
      <alignment vertical="center"/>
      <protection locked="0"/>
    </xf>
    <xf numFmtId="14" fontId="28" fillId="0" borderId="5" xfId="0" applyNumberFormat="1" applyFont="1" applyBorder="1" applyAlignment="1">
      <alignment horizontal="left"/>
    </xf>
    <xf numFmtId="0" fontId="22" fillId="0" borderId="7" xfId="0" applyFont="1" applyBorder="1" applyAlignment="1">
      <alignment vertical="center"/>
    </xf>
    <xf numFmtId="0" fontId="22" fillId="0" borderId="0" xfId="0" applyFont="1" applyAlignment="1">
      <alignment vertical="center"/>
    </xf>
    <xf numFmtId="0" fontId="25" fillId="0" borderId="10" xfId="0" applyFont="1" applyBorder="1" applyAlignment="1">
      <alignment horizontal="center" vertical="center"/>
    </xf>
    <xf numFmtId="0" fontId="25" fillId="0" borderId="68" xfId="0" applyFont="1" applyBorder="1" applyAlignment="1">
      <alignment horizontal="center" vertical="center"/>
    </xf>
    <xf numFmtId="0" fontId="24" fillId="0" borderId="68" xfId="0" applyFont="1" applyBorder="1" applyAlignment="1">
      <alignment horizontal="center" vertical="center"/>
    </xf>
    <xf numFmtId="0" fontId="46" fillId="0" borderId="34" xfId="1" applyFont="1" applyBorder="1" applyAlignment="1" applyProtection="1">
      <alignment horizontal="center" vertical="center"/>
    </xf>
    <xf numFmtId="176" fontId="25" fillId="0" borderId="42" xfId="2" applyNumberFormat="1" applyFont="1" applyBorder="1" applyAlignment="1">
      <alignment vertical="center"/>
    </xf>
    <xf numFmtId="0" fontId="24" fillId="0" borderId="82" xfId="0" applyFont="1" applyBorder="1" applyAlignment="1">
      <alignment vertical="center"/>
    </xf>
    <xf numFmtId="0" fontId="46" fillId="0" borderId="102" xfId="1" applyFont="1" applyBorder="1" applyAlignment="1" applyProtection="1">
      <alignment horizontal="center" vertical="center"/>
    </xf>
    <xf numFmtId="0" fontId="24" fillId="0" borderId="68" xfId="0" applyFont="1" applyBorder="1" applyAlignment="1">
      <alignment vertical="center"/>
    </xf>
    <xf numFmtId="0" fontId="46" fillId="0" borderId="31" xfId="1" applyFont="1" applyBorder="1" applyAlignment="1" applyProtection="1">
      <alignment horizontal="center" vertical="center"/>
    </xf>
    <xf numFmtId="0" fontId="25" fillId="0" borderId="23" xfId="0" applyFont="1" applyBorder="1" applyAlignment="1">
      <alignment horizontal="center" vertical="center"/>
    </xf>
    <xf numFmtId="176" fontId="25" fillId="0" borderId="83" xfId="0" applyNumberFormat="1" applyFont="1" applyBorder="1" applyAlignment="1">
      <alignment vertical="center"/>
    </xf>
    <xf numFmtId="38" fontId="3" fillId="0" borderId="59" xfId="2" applyFont="1" applyBorder="1" applyAlignment="1">
      <alignment vertical="center"/>
    </xf>
    <xf numFmtId="180" fontId="12" fillId="0" borderId="34" xfId="0" applyNumberFormat="1" applyFont="1" applyBorder="1" applyAlignment="1">
      <alignment vertical="center"/>
    </xf>
    <xf numFmtId="176" fontId="3" fillId="2" borderId="64" xfId="0" applyNumberFormat="1" applyFont="1" applyFill="1" applyBorder="1" applyAlignment="1">
      <alignment vertical="center"/>
    </xf>
    <xf numFmtId="3" fontId="24" fillId="0" borderId="19" xfId="0" applyNumberFormat="1" applyFont="1" applyBorder="1" applyProtection="1">
      <protection locked="0"/>
    </xf>
    <xf numFmtId="176" fontId="3" fillId="0" borderId="64" xfId="0" applyNumberFormat="1" applyFont="1" applyBorder="1" applyAlignment="1">
      <alignment vertical="center"/>
    </xf>
    <xf numFmtId="0" fontId="24" fillId="0" borderId="19" xfId="0" applyFont="1" applyBorder="1" applyAlignment="1" applyProtection="1">
      <alignment horizontal="center" vertical="center"/>
      <protection locked="0"/>
    </xf>
    <xf numFmtId="0" fontId="10" fillId="0" borderId="34" xfId="0" applyFont="1" applyBorder="1" applyAlignment="1">
      <alignment horizontal="distributed" vertical="center"/>
    </xf>
    <xf numFmtId="0" fontId="25" fillId="0" borderId="116" xfId="0" applyFont="1" applyBorder="1" applyAlignment="1">
      <alignment horizontal="center" vertical="center"/>
    </xf>
    <xf numFmtId="0" fontId="24" fillId="0" borderId="116" xfId="0" applyFont="1" applyBorder="1" applyAlignment="1">
      <alignment horizontal="center" vertical="center"/>
    </xf>
    <xf numFmtId="0" fontId="24" fillId="0" borderId="98" xfId="0" applyFont="1" applyBorder="1" applyAlignment="1">
      <alignment horizontal="center" vertical="center"/>
    </xf>
    <xf numFmtId="0" fontId="12" fillId="0" borderId="42" xfId="0" applyFont="1" applyBorder="1" applyAlignment="1">
      <alignment horizontal="distributed" vertical="center"/>
    </xf>
    <xf numFmtId="0" fontId="51" fillId="0" borderId="0" xfId="0" applyFont="1"/>
    <xf numFmtId="0" fontId="51" fillId="0" borderId="5" xfId="0" applyFont="1" applyBorder="1"/>
    <xf numFmtId="0" fontId="51" fillId="0" borderId="7" xfId="0" applyFont="1" applyBorder="1"/>
    <xf numFmtId="185" fontId="8" fillId="0" borderId="12" xfId="0" applyNumberFormat="1" applyFont="1" applyBorder="1" applyAlignment="1">
      <alignment vertical="center"/>
    </xf>
    <xf numFmtId="185" fontId="10" fillId="0" borderId="12" xfId="0" applyNumberFormat="1" applyFont="1" applyBorder="1" applyAlignment="1">
      <alignment vertical="center"/>
    </xf>
    <xf numFmtId="176" fontId="25" fillId="0" borderId="56" xfId="2" applyNumberFormat="1" applyFont="1" applyBorder="1" applyAlignment="1">
      <alignment vertical="center"/>
    </xf>
    <xf numFmtId="176" fontId="3" fillId="0" borderId="57" xfId="0" applyNumberFormat="1" applyFont="1" applyBorder="1" applyAlignment="1">
      <alignment vertical="center"/>
    </xf>
    <xf numFmtId="176" fontId="0" fillId="0" borderId="0" xfId="0" applyNumberFormat="1"/>
    <xf numFmtId="0" fontId="0" fillId="0" borderId="0" xfId="0" applyAlignment="1" applyProtection="1">
      <alignment horizontal="right"/>
      <protection locked="0"/>
    </xf>
    <xf numFmtId="176" fontId="14" fillId="0" borderId="12" xfId="0" applyNumberFormat="1" applyFont="1" applyBorder="1" applyAlignment="1" applyProtection="1">
      <alignment horizontal="right" vertical="top"/>
      <protection locked="0"/>
    </xf>
    <xf numFmtId="3" fontId="26" fillId="0" borderId="19" xfId="0" applyNumberFormat="1" applyFont="1" applyBorder="1" applyProtection="1">
      <protection locked="0"/>
    </xf>
    <xf numFmtId="3" fontId="14" fillId="0" borderId="19" xfId="0" applyNumberFormat="1" applyFont="1" applyBorder="1" applyProtection="1">
      <protection locked="0"/>
    </xf>
    <xf numFmtId="0" fontId="14" fillId="0" borderId="19" xfId="0" applyFont="1" applyBorder="1" applyAlignment="1" applyProtection="1">
      <alignment horizontal="center" vertical="center"/>
      <protection locked="0"/>
    </xf>
    <xf numFmtId="0" fontId="52" fillId="0" borderId="5" xfId="0" applyFont="1" applyBorder="1" applyAlignment="1" applyProtection="1">
      <alignment horizontal="center" vertical="center"/>
      <protection locked="0"/>
    </xf>
    <xf numFmtId="0" fontId="52" fillId="0" borderId="3" xfId="0" applyFont="1" applyBorder="1" applyAlignment="1" applyProtection="1">
      <alignment horizontal="center" vertical="center"/>
      <protection locked="0"/>
    </xf>
    <xf numFmtId="0" fontId="52" fillId="0" borderId="35" xfId="0" applyFont="1" applyBorder="1" applyAlignment="1" applyProtection="1">
      <alignment horizontal="center" vertical="center"/>
      <protection locked="0"/>
    </xf>
    <xf numFmtId="177" fontId="11" fillId="0" borderId="0" xfId="0" applyNumberFormat="1" applyFont="1" applyAlignment="1">
      <alignment vertical="center"/>
    </xf>
    <xf numFmtId="177" fontId="10" fillId="0" borderId="0" xfId="0" applyNumberFormat="1" applyFont="1" applyAlignment="1">
      <alignment horizontal="right" vertical="center"/>
    </xf>
    <xf numFmtId="176" fontId="9" fillId="0" borderId="16" xfId="0" applyNumberFormat="1" applyFont="1" applyBorder="1" applyAlignment="1" applyProtection="1">
      <alignment horizontal="center" vertical="center"/>
      <protection locked="0"/>
    </xf>
    <xf numFmtId="0" fontId="10" fillId="0" borderId="129" xfId="0" applyFont="1" applyBorder="1" applyAlignment="1" applyProtection="1">
      <alignment horizontal="center" vertical="center"/>
      <protection locked="0"/>
    </xf>
    <xf numFmtId="0" fontId="33" fillId="0" borderId="116" xfId="0" applyFont="1" applyBorder="1" applyAlignment="1" applyProtection="1">
      <alignment horizontal="centerContinuous" vertical="center"/>
      <protection locked="0"/>
    </xf>
    <xf numFmtId="5" fontId="33" fillId="0" borderId="98" xfId="0" applyNumberFormat="1" applyFont="1" applyBorder="1" applyAlignment="1" applyProtection="1">
      <alignment horizontal="distributed" vertical="center"/>
      <protection locked="0"/>
    </xf>
    <xf numFmtId="0" fontId="10" fillId="0" borderId="19" xfId="0" applyFont="1" applyBorder="1" applyAlignment="1" applyProtection="1">
      <alignment horizontal="centerContinuous" vertical="center"/>
      <protection locked="0"/>
    </xf>
    <xf numFmtId="0" fontId="10" fillId="0" borderId="0" xfId="0" applyFont="1" applyAlignment="1" applyProtection="1">
      <alignment horizontal="centerContinuous" vertical="center"/>
      <protection locked="0"/>
    </xf>
    <xf numFmtId="176" fontId="10" fillId="0" borderId="12" xfId="0" applyNumberFormat="1" applyFont="1" applyBorder="1" applyAlignment="1" applyProtection="1">
      <alignment horizontal="centerContinuous" vertical="center"/>
      <protection locked="0"/>
    </xf>
    <xf numFmtId="0" fontId="10" fillId="0" borderId="30" xfId="0" applyFont="1" applyBorder="1" applyAlignment="1" applyProtection="1">
      <alignment horizontal="center" vertical="center"/>
      <protection locked="0"/>
    </xf>
    <xf numFmtId="0" fontId="33" fillId="0" borderId="21" xfId="0" applyFont="1" applyBorder="1" applyAlignment="1" applyProtection="1">
      <alignment horizontal="centerContinuous" vertical="center"/>
      <protection locked="0"/>
    </xf>
    <xf numFmtId="5" fontId="33" fillId="0" borderId="3" xfId="0" applyNumberFormat="1" applyFont="1" applyBorder="1" applyAlignment="1" applyProtection="1">
      <alignment horizontal="distributed" vertical="center"/>
      <protection locked="0"/>
    </xf>
    <xf numFmtId="0" fontId="14" fillId="0" borderId="3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176" fontId="3" fillId="0" borderId="130" xfId="0" applyNumberFormat="1" applyFont="1" applyBorder="1" applyAlignment="1" applyProtection="1">
      <alignment vertical="center"/>
      <protection locked="0"/>
    </xf>
    <xf numFmtId="0" fontId="26" fillId="0" borderId="131" xfId="0" applyFont="1" applyBorder="1" applyAlignment="1" applyProtection="1">
      <alignment horizontal="center" vertical="center"/>
      <protection locked="0"/>
    </xf>
    <xf numFmtId="176" fontId="3" fillId="0" borderId="41" xfId="0" applyNumberFormat="1" applyFont="1" applyBorder="1" applyAlignment="1" applyProtection="1">
      <alignment vertical="center"/>
      <protection locked="0"/>
    </xf>
    <xf numFmtId="0" fontId="14" fillId="0" borderId="119"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176" fontId="43" fillId="0" borderId="37" xfId="0" applyNumberFormat="1" applyFont="1" applyBorder="1" applyAlignment="1" applyProtection="1">
      <alignment horizontal="center" vertical="center"/>
      <protection locked="0"/>
    </xf>
    <xf numFmtId="176" fontId="32" fillId="0" borderId="42" xfId="0" applyNumberFormat="1" applyFont="1" applyBorder="1" applyAlignment="1" applyProtection="1">
      <alignment horizontal="center" vertical="center" wrapText="1"/>
      <protection locked="0"/>
    </xf>
    <xf numFmtId="176" fontId="12" fillId="0" borderId="1" xfId="0" applyNumberFormat="1" applyFont="1" applyBorder="1" applyAlignment="1" applyProtection="1">
      <alignment horizontal="center" vertical="center"/>
      <protection locked="0"/>
    </xf>
    <xf numFmtId="176" fontId="27" fillId="0" borderId="1" xfId="0" applyNumberFormat="1" applyFont="1" applyBorder="1" applyAlignment="1" applyProtection="1">
      <alignment horizontal="center" vertical="center"/>
      <protection locked="0"/>
    </xf>
    <xf numFmtId="3" fontId="14" fillId="0" borderId="3" xfId="0" applyNumberFormat="1" applyFont="1" applyBorder="1" applyAlignment="1" applyProtection="1">
      <alignment horizontal="center" vertical="center"/>
      <protection locked="0"/>
    </xf>
    <xf numFmtId="0" fontId="26" fillId="0" borderId="132" xfId="0" applyFont="1" applyBorder="1" applyAlignment="1" applyProtection="1">
      <alignment horizontal="center" vertical="center"/>
      <protection locked="0"/>
    </xf>
    <xf numFmtId="3" fontId="14" fillId="0" borderId="100" xfId="0" applyNumberFormat="1" applyFont="1" applyBorder="1" applyAlignment="1" applyProtection="1">
      <alignment horizontal="distributed" vertical="center"/>
      <protection locked="0"/>
    </xf>
    <xf numFmtId="176" fontId="32" fillId="0" borderId="133" xfId="0" applyNumberFormat="1" applyFont="1" applyBorder="1" applyAlignment="1" applyProtection="1">
      <alignment horizontal="center" vertical="center"/>
      <protection locked="0"/>
    </xf>
    <xf numFmtId="176" fontId="27" fillId="0" borderId="134" xfId="0" applyNumberFormat="1" applyFont="1" applyBorder="1" applyAlignment="1" applyProtection="1">
      <alignment horizontal="center" vertical="center"/>
      <protection locked="0"/>
    </xf>
    <xf numFmtId="0" fontId="14" fillId="0" borderId="114" xfId="0" applyFont="1" applyBorder="1" applyAlignment="1" applyProtection="1">
      <alignment horizontal="center" vertical="center"/>
      <protection locked="0"/>
    </xf>
    <xf numFmtId="176" fontId="26" fillId="0" borderId="14" xfId="0" applyNumberFormat="1" applyFont="1" applyBorder="1" applyAlignment="1" applyProtection="1">
      <alignment horizontal="center" vertical="center"/>
      <protection locked="0"/>
    </xf>
    <xf numFmtId="3" fontId="33" fillId="0" borderId="35" xfId="0" applyNumberFormat="1" applyFont="1" applyBorder="1" applyAlignment="1" applyProtection="1">
      <alignment horizontal="distributed" vertical="center" wrapText="1"/>
      <protection locked="0"/>
    </xf>
    <xf numFmtId="3" fontId="24" fillId="0" borderId="21" xfId="0" applyNumberFormat="1" applyFont="1" applyBorder="1" applyAlignment="1" applyProtection="1">
      <alignment horizontal="center" vertical="center" wrapText="1"/>
      <protection locked="0"/>
    </xf>
    <xf numFmtId="3" fontId="24" fillId="0" borderId="3" xfId="0" applyNumberFormat="1" applyFont="1" applyBorder="1" applyAlignment="1" applyProtection="1">
      <alignment horizontal="center" vertical="center" wrapText="1"/>
      <protection locked="0"/>
    </xf>
    <xf numFmtId="3" fontId="24" fillId="0" borderId="20" xfId="0" applyNumberFormat="1" applyFont="1" applyBorder="1" applyAlignment="1" applyProtection="1">
      <alignment horizontal="center" vertical="center" wrapText="1"/>
      <protection locked="0"/>
    </xf>
    <xf numFmtId="3" fontId="24" fillId="0" borderId="7" xfId="0" applyNumberFormat="1" applyFont="1" applyBorder="1" applyAlignment="1" applyProtection="1">
      <alignment vertical="top"/>
      <protection locked="0"/>
    </xf>
    <xf numFmtId="3" fontId="53" fillId="0" borderId="3" xfId="0" applyNumberFormat="1" applyFont="1" applyBorder="1" applyAlignment="1" applyProtection="1">
      <alignment horizontal="distributed" vertical="center"/>
      <protection locked="0"/>
    </xf>
    <xf numFmtId="0" fontId="14" fillId="0" borderId="21" xfId="0" applyFont="1" applyBorder="1" applyAlignment="1" applyProtection="1">
      <alignment horizontal="center" vertical="center"/>
      <protection locked="0"/>
    </xf>
    <xf numFmtId="0" fontId="15" fillId="0" borderId="101" xfId="0" applyFont="1" applyBorder="1" applyAlignment="1" applyProtection="1">
      <alignment horizontal="center" vertical="center"/>
      <protection locked="0"/>
    </xf>
    <xf numFmtId="0" fontId="14" fillId="0" borderId="116"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176" fontId="18" fillId="0" borderId="112" xfId="0" applyNumberFormat="1" applyFont="1" applyBorder="1" applyAlignment="1" applyProtection="1">
      <alignment horizontal="center" vertical="center"/>
      <protection locked="0"/>
    </xf>
    <xf numFmtId="0" fontId="15" fillId="0" borderId="135" xfId="0" applyFont="1" applyBorder="1" applyAlignment="1" applyProtection="1">
      <alignment horizontal="center" vertical="center"/>
      <protection locked="0"/>
    </xf>
    <xf numFmtId="0" fontId="20" fillId="0" borderId="5" xfId="0" applyFont="1" applyBorder="1" applyAlignment="1" applyProtection="1">
      <alignment horizontal="centerContinuous" vertical="center"/>
      <protection locked="0"/>
    </xf>
    <xf numFmtId="0" fontId="14" fillId="0" borderId="136" xfId="0" applyFont="1" applyBorder="1" applyAlignment="1" applyProtection="1">
      <alignment horizontal="center" vertical="center"/>
      <protection locked="0"/>
    </xf>
    <xf numFmtId="0" fontId="14" fillId="0" borderId="137"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92" xfId="0" applyFont="1" applyBorder="1" applyAlignment="1" applyProtection="1">
      <alignment horizontal="center" vertical="center"/>
      <protection locked="0"/>
    </xf>
    <xf numFmtId="0" fontId="24" fillId="0" borderId="84" xfId="0" applyFont="1" applyBorder="1" applyAlignment="1" applyProtection="1">
      <alignment horizontal="center" vertical="center"/>
      <protection locked="0"/>
    </xf>
    <xf numFmtId="0" fontId="10" fillId="0" borderId="119" xfId="0" applyFont="1" applyBorder="1" applyAlignment="1" applyProtection="1">
      <alignment horizontal="center" vertical="center"/>
      <protection locked="0"/>
    </xf>
    <xf numFmtId="0" fontId="33" fillId="0" borderId="19" xfId="0" applyFont="1" applyBorder="1" applyAlignment="1" applyProtection="1">
      <alignment horizontal="centerContinuous" vertical="center"/>
      <protection locked="0"/>
    </xf>
    <xf numFmtId="0" fontId="10" fillId="0" borderId="5" xfId="0" applyFont="1" applyBorder="1" applyAlignment="1" applyProtection="1">
      <alignment horizontal="centerContinuous" vertical="center"/>
      <protection locked="0"/>
    </xf>
    <xf numFmtId="0" fontId="10" fillId="0" borderId="4" xfId="0" applyFont="1" applyBorder="1" applyAlignment="1" applyProtection="1">
      <alignment horizontal="centerContinuous" vertical="center"/>
      <protection locked="0"/>
    </xf>
    <xf numFmtId="0" fontId="14" fillId="0" borderId="5" xfId="0" applyFont="1" applyBorder="1" applyAlignment="1" applyProtection="1">
      <alignment horizontal="distributed" vertical="center"/>
      <protection locked="0"/>
    </xf>
    <xf numFmtId="176" fontId="10" fillId="0" borderId="24" xfId="0" applyNumberFormat="1" applyFont="1" applyBorder="1" applyAlignment="1" applyProtection="1">
      <alignment horizontal="centerContinuous" vertical="center"/>
      <protection locked="0"/>
    </xf>
    <xf numFmtId="0" fontId="10" fillId="0" borderId="99" xfId="0" applyFont="1" applyBorder="1" applyAlignment="1" applyProtection="1">
      <alignment horizontal="center" vertical="center"/>
      <protection locked="0"/>
    </xf>
    <xf numFmtId="0" fontId="33" fillId="0" borderId="36" xfId="0" applyFont="1" applyBorder="1" applyAlignment="1" applyProtection="1">
      <alignment horizontal="centerContinuous" vertical="center"/>
      <protection locked="0"/>
    </xf>
    <xf numFmtId="0" fontId="10" fillId="0" borderId="35" xfId="0" applyFont="1" applyBorder="1" applyAlignment="1" applyProtection="1">
      <alignment horizontal="centerContinuous" vertical="center"/>
      <protection locked="0"/>
    </xf>
    <xf numFmtId="176" fontId="10" fillId="0" borderId="1" xfId="0" applyNumberFormat="1" applyFont="1" applyBorder="1" applyAlignment="1" applyProtection="1">
      <alignment horizontal="centerContinuous" vertical="center"/>
      <protection locked="0"/>
    </xf>
    <xf numFmtId="0" fontId="10" fillId="0" borderId="36" xfId="0" applyFont="1" applyBorder="1" applyAlignment="1" applyProtection="1">
      <alignment horizontal="centerContinuous" vertical="center"/>
      <protection locked="0"/>
    </xf>
    <xf numFmtId="0" fontId="14" fillId="0" borderId="35" xfId="0" applyFont="1" applyBorder="1" applyAlignment="1" applyProtection="1">
      <alignment horizontal="distributed" vertical="center"/>
      <protection locked="0"/>
    </xf>
    <xf numFmtId="176" fontId="10" fillId="0" borderId="37" xfId="0" applyNumberFormat="1" applyFont="1" applyBorder="1" applyAlignment="1" applyProtection="1">
      <alignment horizontal="centerContinuous" vertical="center"/>
      <protection locked="0"/>
    </xf>
    <xf numFmtId="176" fontId="32" fillId="0" borderId="20" xfId="0" applyNumberFormat="1" applyFont="1" applyBorder="1" applyAlignment="1" applyProtection="1">
      <alignment horizontal="center" vertical="center" wrapText="1"/>
      <protection locked="0"/>
    </xf>
    <xf numFmtId="0" fontId="24" fillId="0" borderId="3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176" fontId="34" fillId="0" borderId="34" xfId="0" applyNumberFormat="1" applyFont="1" applyBorder="1" applyAlignment="1" applyProtection="1">
      <alignment vertical="center"/>
      <protection locked="0"/>
    </xf>
    <xf numFmtId="176" fontId="34" fillId="0" borderId="3" xfId="0" applyNumberFormat="1" applyFont="1" applyBorder="1" applyAlignment="1" applyProtection="1">
      <alignment vertical="center"/>
      <protection locked="0"/>
    </xf>
    <xf numFmtId="0" fontId="24"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3" fontId="33" fillId="0" borderId="100" xfId="0" applyNumberFormat="1" applyFont="1" applyBorder="1" applyAlignment="1" applyProtection="1">
      <alignment horizontal="distributed" vertical="center"/>
      <protection locked="0"/>
    </xf>
    <xf numFmtId="176" fontId="32" fillId="0" borderId="133" xfId="0" applyNumberFormat="1" applyFont="1" applyBorder="1" applyAlignment="1" applyProtection="1">
      <alignment horizontal="center" vertical="center" wrapText="1"/>
      <protection locked="0"/>
    </xf>
    <xf numFmtId="176" fontId="34" fillId="0" borderId="134" xfId="0" applyNumberFormat="1" applyFont="1" applyBorder="1" applyAlignment="1" applyProtection="1">
      <alignment vertical="center"/>
      <protection locked="0"/>
    </xf>
    <xf numFmtId="176" fontId="34" fillId="0" borderId="130" xfId="0" applyNumberFormat="1" applyFont="1" applyBorder="1" applyAlignment="1" applyProtection="1">
      <alignment vertical="center"/>
      <protection locked="0"/>
    </xf>
    <xf numFmtId="176" fontId="12" fillId="0" borderId="134" xfId="0" applyNumberFormat="1" applyFont="1" applyBorder="1" applyAlignment="1" applyProtection="1">
      <alignment vertical="center"/>
      <protection locked="0"/>
    </xf>
    <xf numFmtId="176" fontId="34" fillId="0" borderId="100" xfId="0" applyNumberFormat="1" applyFont="1" applyBorder="1" applyAlignment="1" applyProtection="1">
      <alignment vertical="center"/>
      <protection locked="0"/>
    </xf>
    <xf numFmtId="0" fontId="24" fillId="0" borderId="95" xfId="0" applyFont="1" applyBorder="1" applyAlignment="1">
      <alignment vertical="center"/>
    </xf>
    <xf numFmtId="0" fontId="18" fillId="0" borderId="35" xfId="0" applyFont="1" applyBorder="1" applyAlignment="1" applyProtection="1">
      <alignment horizontal="center" vertical="center"/>
      <protection locked="0"/>
    </xf>
    <xf numFmtId="176" fontId="32" fillId="0" borderId="37" xfId="0" applyNumberFormat="1" applyFont="1" applyBorder="1" applyAlignment="1" applyProtection="1">
      <alignment horizontal="center" vertical="center" wrapText="1"/>
      <protection locked="0"/>
    </xf>
    <xf numFmtId="0" fontId="48" fillId="0" borderId="58" xfId="0" applyFont="1" applyBorder="1" applyAlignment="1" applyProtection="1">
      <alignment horizontal="center" vertical="center"/>
      <protection locked="0"/>
    </xf>
    <xf numFmtId="0" fontId="18" fillId="0" borderId="36" xfId="0" applyFont="1" applyBorder="1" applyAlignment="1" applyProtection="1">
      <alignment vertical="center" textRotation="180"/>
      <protection locked="0"/>
    </xf>
    <xf numFmtId="0" fontId="18" fillId="0" borderId="35" xfId="0" applyFont="1" applyBorder="1" applyAlignment="1" applyProtection="1">
      <alignment vertical="center" textRotation="180"/>
      <protection locked="0"/>
    </xf>
    <xf numFmtId="176" fontId="32" fillId="0" borderId="112" xfId="0" applyNumberFormat="1" applyFont="1" applyBorder="1" applyAlignment="1" applyProtection="1">
      <alignment horizontal="center" vertical="center" wrapText="1"/>
      <protection locked="0"/>
    </xf>
    <xf numFmtId="176" fontId="12" fillId="0" borderId="73" xfId="0" applyNumberFormat="1" applyFont="1" applyBorder="1" applyAlignment="1" applyProtection="1">
      <alignment vertical="center"/>
      <protection locked="0"/>
    </xf>
    <xf numFmtId="0" fontId="18" fillId="0" borderId="6" xfId="0" applyFont="1" applyBorder="1" applyAlignment="1" applyProtection="1">
      <alignment horizontal="center" vertical="center"/>
      <protection locked="0"/>
    </xf>
    <xf numFmtId="176" fontId="32" fillId="0" borderId="138" xfId="0" applyNumberFormat="1" applyFont="1" applyBorder="1" applyAlignment="1" applyProtection="1">
      <alignment horizontal="center" vertical="center"/>
      <protection locked="0"/>
    </xf>
    <xf numFmtId="176" fontId="34" fillId="0" borderId="139" xfId="0" applyNumberFormat="1" applyFont="1" applyBorder="1" applyAlignment="1" applyProtection="1">
      <alignment vertical="center"/>
      <protection locked="0"/>
    </xf>
    <xf numFmtId="176" fontId="25" fillId="0" borderId="140" xfId="2" applyNumberFormat="1" applyFont="1" applyBorder="1" applyAlignment="1">
      <alignment vertical="center"/>
    </xf>
    <xf numFmtId="176" fontId="34" fillId="0" borderId="38" xfId="0" applyNumberFormat="1" applyFont="1" applyBorder="1" applyAlignment="1">
      <alignment vertical="center"/>
    </xf>
    <xf numFmtId="3" fontId="14" fillId="0" borderId="0" xfId="0" applyNumberFormat="1" applyFont="1" applyAlignment="1" applyProtection="1">
      <alignment horizontal="left" vertical="center"/>
      <protection locked="0"/>
    </xf>
    <xf numFmtId="177" fontId="12" fillId="0" borderId="57" xfId="0" applyNumberFormat="1" applyFont="1" applyBorder="1" applyAlignment="1" applyProtection="1">
      <alignment vertical="center"/>
      <protection locked="0"/>
    </xf>
    <xf numFmtId="0" fontId="15" fillId="0" borderId="118" xfId="0" applyFont="1" applyBorder="1" applyAlignment="1" applyProtection="1">
      <alignment vertical="center" wrapText="1"/>
      <protection locked="0"/>
    </xf>
    <xf numFmtId="176" fontId="34" fillId="0" borderId="85" xfId="0" applyNumberFormat="1" applyFont="1" applyBorder="1" applyAlignment="1" applyProtection="1">
      <alignment vertical="center"/>
      <protection locked="0"/>
    </xf>
    <xf numFmtId="176" fontId="34" fillId="0" borderId="86" xfId="0" applyNumberFormat="1" applyFont="1" applyBorder="1" applyAlignment="1" applyProtection="1">
      <alignment vertical="center"/>
      <protection locked="0"/>
    </xf>
    <xf numFmtId="176" fontId="32" fillId="0" borderId="117" xfId="0" applyNumberFormat="1" applyFont="1" applyBorder="1" applyAlignment="1" applyProtection="1">
      <alignment horizontal="center" vertical="center" wrapText="1"/>
      <protection locked="0"/>
    </xf>
    <xf numFmtId="176" fontId="32" fillId="0" borderId="3" xfId="0" applyNumberFormat="1" applyFont="1" applyBorder="1" applyAlignment="1" applyProtection="1">
      <alignment horizontal="center" vertical="center"/>
      <protection locked="0"/>
    </xf>
    <xf numFmtId="3" fontId="24" fillId="0" borderId="12" xfId="0" applyNumberFormat="1" applyFont="1" applyBorder="1" applyAlignment="1" applyProtection="1">
      <alignment horizontal="left"/>
      <protection locked="0"/>
    </xf>
    <xf numFmtId="0" fontId="14" fillId="0" borderId="0" xfId="0" applyFont="1" applyAlignment="1" applyProtection="1">
      <alignment vertical="center" wrapText="1"/>
      <protection locked="0"/>
    </xf>
    <xf numFmtId="0" fontId="4" fillId="0" borderId="0" xfId="6" applyFont="1">
      <alignment vertical="center"/>
    </xf>
    <xf numFmtId="0" fontId="58" fillId="0" borderId="0" xfId="6" applyFont="1">
      <alignment vertical="center"/>
    </xf>
    <xf numFmtId="0" fontId="59" fillId="0" borderId="0" xfId="6" applyFont="1">
      <alignment vertical="center"/>
    </xf>
    <xf numFmtId="0" fontId="60" fillId="0" borderId="0" xfId="6" applyFont="1">
      <alignment vertical="center"/>
    </xf>
    <xf numFmtId="0" fontId="62" fillId="0" borderId="0" xfId="6" applyFont="1">
      <alignment vertical="center"/>
    </xf>
    <xf numFmtId="0" fontId="59" fillId="0" borderId="0" xfId="5" applyFont="1">
      <alignment vertical="center"/>
    </xf>
    <xf numFmtId="0" fontId="58" fillId="0" borderId="0" xfId="5" applyFont="1">
      <alignment vertical="center"/>
    </xf>
    <xf numFmtId="0" fontId="21" fillId="0" borderId="0" xfId="5" applyFont="1">
      <alignment vertical="center"/>
    </xf>
    <xf numFmtId="0" fontId="21" fillId="0" borderId="7" xfId="5" applyFont="1" applyBorder="1">
      <alignment vertical="center"/>
    </xf>
    <xf numFmtId="0" fontId="21" fillId="0" borderId="144" xfId="5" applyFont="1" applyBorder="1">
      <alignment vertical="center"/>
    </xf>
    <xf numFmtId="0" fontId="21" fillId="0" borderId="145" xfId="5" applyFont="1" applyBorder="1">
      <alignment vertical="center"/>
    </xf>
    <xf numFmtId="0" fontId="21" fillId="0" borderId="5" xfId="5" applyFont="1" applyBorder="1">
      <alignment vertical="center"/>
    </xf>
    <xf numFmtId="0" fontId="58" fillId="0" borderId="0" xfId="4" applyFont="1">
      <alignment vertical="center"/>
    </xf>
    <xf numFmtId="0" fontId="62" fillId="0" borderId="0" xfId="5" applyFont="1">
      <alignment vertical="center"/>
    </xf>
    <xf numFmtId="0" fontId="21" fillId="0" borderId="0" xfId="5" applyFont="1" applyAlignment="1">
      <alignment horizontal="left" vertical="center"/>
    </xf>
    <xf numFmtId="0" fontId="64" fillId="0" borderId="4" xfId="0" applyFont="1" applyBorder="1" applyAlignment="1" applyProtection="1">
      <alignment vertical="center"/>
      <protection locked="0"/>
    </xf>
    <xf numFmtId="177" fontId="64" fillId="0" borderId="5" xfId="0" applyNumberFormat="1" applyFont="1" applyBorder="1" applyAlignment="1" applyProtection="1">
      <alignment vertical="center"/>
      <protection locked="0"/>
    </xf>
    <xf numFmtId="177" fontId="67" fillId="0" borderId="5" xfId="0" applyNumberFormat="1" applyFont="1" applyBorder="1" applyAlignment="1" applyProtection="1">
      <alignment horizontal="right" vertical="center"/>
      <protection locked="0"/>
    </xf>
    <xf numFmtId="0" fontId="68" fillId="0" borderId="5" xfId="0" applyFont="1" applyBorder="1" applyAlignment="1" applyProtection="1">
      <alignment horizontal="distributed"/>
      <protection locked="0"/>
    </xf>
    <xf numFmtId="0" fontId="68" fillId="0" borderId="11" xfId="0" applyFont="1" applyBorder="1" applyProtection="1">
      <protection locked="0"/>
    </xf>
    <xf numFmtId="0" fontId="68" fillId="0" borderId="0" xfId="0" applyFont="1"/>
    <xf numFmtId="0" fontId="64" fillId="0" borderId="6" xfId="0" applyFont="1" applyBorder="1" applyAlignment="1" applyProtection="1">
      <alignment vertical="center"/>
      <protection locked="0"/>
    </xf>
    <xf numFmtId="177" fontId="69" fillId="0" borderId="7" xfId="0" applyNumberFormat="1" applyFont="1" applyBorder="1" applyAlignment="1" applyProtection="1">
      <alignment vertical="center"/>
      <protection locked="0"/>
    </xf>
    <xf numFmtId="0" fontId="64" fillId="0" borderId="19" xfId="0" applyFont="1" applyBorder="1" applyAlignment="1" applyProtection="1">
      <alignment vertical="center"/>
      <protection locked="0"/>
    </xf>
    <xf numFmtId="177" fontId="67" fillId="0" borderId="0" xfId="0" applyNumberFormat="1" applyFont="1" applyAlignment="1" applyProtection="1">
      <alignment horizontal="right" vertical="center"/>
      <protection locked="0"/>
    </xf>
    <xf numFmtId="176" fontId="68" fillId="0" borderId="0" xfId="0" applyNumberFormat="1" applyFont="1"/>
    <xf numFmtId="177" fontId="64" fillId="0" borderId="4" xfId="0" applyNumberFormat="1" applyFont="1" applyBorder="1" applyAlignment="1" applyProtection="1">
      <alignment vertical="center"/>
      <protection locked="0"/>
    </xf>
    <xf numFmtId="176" fontId="64" fillId="0" borderId="5" xfId="0" applyNumberFormat="1" applyFont="1" applyBorder="1" applyAlignment="1" applyProtection="1">
      <alignment vertical="center"/>
      <protection locked="0"/>
    </xf>
    <xf numFmtId="176" fontId="64" fillId="0" borderId="4" xfId="0" applyNumberFormat="1" applyFont="1" applyBorder="1" applyAlignment="1" applyProtection="1">
      <alignment vertical="center"/>
      <protection locked="0"/>
    </xf>
    <xf numFmtId="0" fontId="68" fillId="0" borderId="19" xfId="0" applyFont="1" applyBorder="1" applyProtection="1">
      <protection locked="0"/>
    </xf>
    <xf numFmtId="177" fontId="64" fillId="0" borderId="0" xfId="0" applyNumberFormat="1" applyFont="1" applyAlignment="1" applyProtection="1">
      <alignment vertical="center"/>
      <protection locked="0"/>
    </xf>
    <xf numFmtId="177" fontId="64" fillId="0" borderId="6" xfId="0" applyNumberFormat="1" applyFont="1" applyBorder="1" applyAlignment="1" applyProtection="1">
      <alignment vertical="center"/>
      <protection locked="0"/>
    </xf>
    <xf numFmtId="176" fontId="64" fillId="0" borderId="7" xfId="0" applyNumberFormat="1" applyFont="1" applyBorder="1" applyAlignment="1" applyProtection="1">
      <alignment vertical="center"/>
      <protection locked="0"/>
    </xf>
    <xf numFmtId="0" fontId="68" fillId="0" borderId="6" xfId="0" applyFont="1" applyBorder="1" applyProtection="1">
      <protection locked="0"/>
    </xf>
    <xf numFmtId="177" fontId="64" fillId="0" borderId="7" xfId="0" applyNumberFormat="1" applyFont="1" applyBorder="1" applyAlignment="1" applyProtection="1">
      <alignment vertical="center"/>
      <protection locked="0"/>
    </xf>
    <xf numFmtId="0" fontId="64" fillId="0" borderId="0" xfId="0" applyFont="1" applyAlignment="1">
      <alignment vertical="center"/>
    </xf>
    <xf numFmtId="177" fontId="67" fillId="0" borderId="0" xfId="0" applyNumberFormat="1" applyFont="1" applyAlignment="1">
      <alignment horizontal="right"/>
    </xf>
    <xf numFmtId="177" fontId="64" fillId="0" borderId="0" xfId="0" applyNumberFormat="1" applyFont="1" applyAlignment="1">
      <alignment vertical="center"/>
    </xf>
    <xf numFmtId="177" fontId="68" fillId="0" borderId="0" xfId="0" applyNumberFormat="1" applyFont="1" applyAlignment="1">
      <alignment horizontal="center"/>
    </xf>
    <xf numFmtId="177" fontId="68" fillId="0" borderId="0" xfId="0" applyNumberFormat="1" applyFont="1"/>
    <xf numFmtId="0" fontId="68" fillId="0" borderId="0" xfId="0" applyFont="1" applyAlignment="1">
      <alignment horizontal="distributed"/>
    </xf>
    <xf numFmtId="0" fontId="72" fillId="0" borderId="0" xfId="0" applyFont="1"/>
    <xf numFmtId="0" fontId="73" fillId="0" borderId="0" xfId="0" applyFont="1"/>
    <xf numFmtId="177" fontId="64" fillId="0" borderId="0" xfId="0" applyNumberFormat="1" applyFont="1" applyAlignment="1">
      <alignment horizontal="center" vertical="center"/>
    </xf>
    <xf numFmtId="0" fontId="73" fillId="0" borderId="7" xfId="0" applyFont="1" applyBorder="1"/>
    <xf numFmtId="14" fontId="76" fillId="0" borderId="0" xfId="0" applyNumberFormat="1" applyFont="1" applyAlignment="1">
      <alignment horizontal="left"/>
    </xf>
    <xf numFmtId="176" fontId="64" fillId="0" borderId="0" xfId="0" applyNumberFormat="1" applyFont="1" applyAlignment="1">
      <alignment vertical="center"/>
    </xf>
    <xf numFmtId="0" fontId="64" fillId="0" borderId="144" xfId="0" applyFont="1" applyBorder="1" applyAlignment="1">
      <alignment horizontal="center" vertical="center"/>
    </xf>
    <xf numFmtId="0" fontId="64" fillId="0" borderId="10" xfId="0" applyFont="1" applyBorder="1" applyAlignment="1">
      <alignment horizontal="distributed" vertical="center"/>
    </xf>
    <xf numFmtId="0" fontId="77" fillId="0" borderId="26" xfId="0" applyFont="1" applyBorder="1" applyAlignment="1">
      <alignment horizontal="centerContinuous" vertical="center"/>
    </xf>
    <xf numFmtId="0" fontId="78" fillId="0" borderId="45" xfId="0" applyFont="1" applyBorder="1" applyAlignment="1">
      <alignment horizontal="centerContinuous" vertical="center"/>
    </xf>
    <xf numFmtId="0" fontId="78" fillId="0" borderId="46" xfId="0" applyFont="1" applyBorder="1" applyAlignment="1">
      <alignment horizontal="centerContinuous" vertical="center"/>
    </xf>
    <xf numFmtId="0" fontId="64" fillId="0" borderId="10" xfId="0" applyFont="1" applyBorder="1" applyAlignment="1">
      <alignment horizontal="centerContinuous" vertical="center"/>
    </xf>
    <xf numFmtId="0" fontId="78" fillId="0" borderId="9" xfId="0" applyFont="1" applyBorder="1" applyAlignment="1">
      <alignment horizontal="centerContinuous" vertical="center"/>
    </xf>
    <xf numFmtId="176" fontId="78" fillId="0" borderId="8" xfId="0" applyNumberFormat="1" applyFont="1" applyBorder="1" applyAlignment="1">
      <alignment horizontal="centerContinuous" vertical="center"/>
    </xf>
    <xf numFmtId="0" fontId="78" fillId="0" borderId="0" xfId="0" applyFont="1" applyAlignment="1">
      <alignment vertical="center"/>
    </xf>
    <xf numFmtId="0" fontId="79" fillId="0" borderId="146" xfId="0" applyFont="1" applyBorder="1" applyAlignment="1">
      <alignment horizontal="center" vertical="center"/>
    </xf>
    <xf numFmtId="0" fontId="80" fillId="0" borderId="147" xfId="1" applyFont="1" applyBorder="1" applyAlignment="1" applyProtection="1">
      <alignment horizontal="center" vertical="center"/>
    </xf>
    <xf numFmtId="176" fontId="79" fillId="0" borderId="47" xfId="2" applyNumberFormat="1" applyFont="1" applyBorder="1" applyAlignment="1">
      <alignment vertical="center"/>
    </xf>
    <xf numFmtId="176" fontId="81" fillId="0" borderId="1" xfId="0" applyNumberFormat="1" applyFont="1" applyBorder="1" applyAlignment="1">
      <alignment vertical="center"/>
    </xf>
    <xf numFmtId="176" fontId="81" fillId="2" borderId="49" xfId="0" applyNumberFormat="1" applyFont="1" applyFill="1" applyBorder="1" applyAlignment="1">
      <alignment vertical="center"/>
    </xf>
    <xf numFmtId="176" fontId="79" fillId="0" borderId="22" xfId="2" applyNumberFormat="1" applyFont="1" applyBorder="1" applyAlignment="1">
      <alignment vertical="center"/>
    </xf>
    <xf numFmtId="176" fontId="82" fillId="0" borderId="1" xfId="0" applyNumberFormat="1" applyFont="1" applyBorder="1" applyAlignment="1">
      <alignment vertical="center"/>
    </xf>
    <xf numFmtId="176" fontId="83" fillId="2" borderId="2" xfId="0" applyNumberFormat="1" applyFont="1" applyFill="1" applyBorder="1" applyAlignment="1">
      <alignment vertical="center"/>
    </xf>
    <xf numFmtId="180" fontId="82" fillId="0" borderId="1" xfId="0" applyNumberFormat="1" applyFont="1" applyBorder="1" applyAlignment="1">
      <alignment vertical="center"/>
    </xf>
    <xf numFmtId="176" fontId="83" fillId="0" borderId="1" xfId="0" applyNumberFormat="1" applyFont="1" applyBorder="1" applyAlignment="1">
      <alignment vertical="center"/>
    </xf>
    <xf numFmtId="0" fontId="84" fillId="0" borderId="0" xfId="0" applyFont="1"/>
    <xf numFmtId="0" fontId="68" fillId="0" borderId="0" xfId="0" applyFont="1" applyAlignment="1">
      <alignment vertical="center"/>
    </xf>
    <xf numFmtId="0" fontId="80" fillId="0" borderId="0" xfId="1" applyFont="1" applyAlignment="1" applyProtection="1">
      <alignment horizontal="center" vertical="center"/>
    </xf>
    <xf numFmtId="0" fontId="80" fillId="0" borderId="21" xfId="1" applyFont="1" applyBorder="1" applyAlignment="1" applyProtection="1">
      <alignment horizontal="center" vertical="center"/>
    </xf>
    <xf numFmtId="0" fontId="79" fillId="0" borderId="148" xfId="0" applyFont="1" applyBorder="1" applyAlignment="1">
      <alignment horizontal="center" vertical="center"/>
    </xf>
    <xf numFmtId="0" fontId="64" fillId="0" borderId="21" xfId="0" applyFont="1" applyBorder="1" applyAlignment="1">
      <alignment horizontal="distributed" vertical="center"/>
    </xf>
    <xf numFmtId="176" fontId="81" fillId="0" borderId="49" xfId="0" applyNumberFormat="1" applyFont="1" applyBorder="1" applyAlignment="1">
      <alignment vertical="center"/>
    </xf>
    <xf numFmtId="176" fontId="83" fillId="0" borderId="2" xfId="0" applyNumberFormat="1" applyFont="1" applyBorder="1" applyAlignment="1">
      <alignment vertical="center"/>
    </xf>
    <xf numFmtId="0" fontId="79" fillId="0" borderId="149" xfId="0" applyFont="1" applyBorder="1" applyAlignment="1">
      <alignment horizontal="center" vertical="center"/>
    </xf>
    <xf numFmtId="0" fontId="85" fillId="0" borderId="6" xfId="0" applyFont="1" applyBorder="1" applyAlignment="1">
      <alignment horizontal="center" vertical="center"/>
    </xf>
    <xf numFmtId="176" fontId="82" fillId="0" borderId="70" xfId="0" applyNumberFormat="1" applyFont="1" applyBorder="1" applyAlignment="1">
      <alignment vertical="center"/>
    </xf>
    <xf numFmtId="176" fontId="79" fillId="0" borderId="23" xfId="2" applyNumberFormat="1" applyFont="1" applyBorder="1" applyAlignment="1">
      <alignment vertical="center"/>
    </xf>
    <xf numFmtId="0" fontId="86" fillId="0" borderId="0" xfId="0" applyFont="1" applyAlignment="1">
      <alignment horizontal="distributed" vertical="center"/>
    </xf>
    <xf numFmtId="0" fontId="82" fillId="0" borderId="0" xfId="0" applyFont="1" applyAlignment="1">
      <alignment horizontal="distributed" vertical="center"/>
    </xf>
    <xf numFmtId="176" fontId="68" fillId="0" borderId="0" xfId="0" applyNumberFormat="1" applyFont="1" applyAlignment="1">
      <alignment vertical="center"/>
    </xf>
    <xf numFmtId="0" fontId="68" fillId="0" borderId="0" xfId="0" applyFont="1" applyAlignment="1">
      <alignment horizontal="distributed" vertical="center"/>
    </xf>
    <xf numFmtId="177" fontId="68" fillId="0" borderId="0" xfId="0" applyNumberFormat="1" applyFont="1" applyAlignment="1">
      <alignment vertical="center"/>
    </xf>
    <xf numFmtId="0" fontId="64" fillId="0" borderId="10" xfId="0" applyFont="1" applyBorder="1" applyAlignment="1" applyProtection="1">
      <alignment horizontal="centerContinuous" vertical="center"/>
      <protection locked="0"/>
    </xf>
    <xf numFmtId="0" fontId="78" fillId="0" borderId="9" xfId="0" applyFont="1" applyBorder="1" applyAlignment="1" applyProtection="1">
      <alignment horizontal="centerContinuous" vertical="center"/>
      <protection locked="0"/>
    </xf>
    <xf numFmtId="176" fontId="78" fillId="0" borderId="8" xfId="0" applyNumberFormat="1" applyFont="1" applyBorder="1" applyAlignment="1" applyProtection="1">
      <alignment horizontal="centerContinuous" vertical="center"/>
      <protection locked="0"/>
    </xf>
    <xf numFmtId="176" fontId="79" fillId="0" borderId="67" xfId="2" applyNumberFormat="1" applyFont="1" applyBorder="1" applyAlignment="1">
      <alignment vertical="center"/>
    </xf>
    <xf numFmtId="176" fontId="79" fillId="0" borderId="68" xfId="2" applyNumberFormat="1" applyFont="1" applyBorder="1" applyAlignment="1">
      <alignment vertical="center"/>
    </xf>
    <xf numFmtId="176" fontId="84" fillId="0" borderId="2" xfId="0" applyNumberFormat="1" applyFont="1" applyBorder="1" applyAlignment="1" applyProtection="1">
      <alignment vertical="center"/>
      <protection locked="0"/>
    </xf>
    <xf numFmtId="176" fontId="79" fillId="0" borderId="66" xfId="2" applyNumberFormat="1" applyFont="1" applyBorder="1" applyAlignment="1">
      <alignment vertical="center"/>
    </xf>
    <xf numFmtId="176" fontId="83" fillId="0" borderId="52" xfId="0" applyNumberFormat="1" applyFont="1" applyBorder="1" applyAlignment="1">
      <alignment vertical="center"/>
    </xf>
    <xf numFmtId="176" fontId="79" fillId="0" borderId="69" xfId="2" applyNumberFormat="1" applyFont="1" applyBorder="1" applyAlignment="1">
      <alignment vertical="center"/>
    </xf>
    <xf numFmtId="176" fontId="81" fillId="0" borderId="70" xfId="0" applyNumberFormat="1" applyFont="1" applyBorder="1" applyAlignment="1">
      <alignment vertical="center"/>
    </xf>
    <xf numFmtId="176" fontId="84" fillId="0" borderId="51" xfId="0" applyNumberFormat="1" applyFont="1" applyBorder="1" applyAlignment="1" applyProtection="1">
      <alignment vertical="center"/>
      <protection locked="0"/>
    </xf>
    <xf numFmtId="176" fontId="79" fillId="0" borderId="82" xfId="2" applyNumberFormat="1" applyFont="1" applyBorder="1" applyAlignment="1">
      <alignment vertical="center"/>
    </xf>
    <xf numFmtId="176" fontId="83" fillId="0" borderId="38" xfId="0" applyNumberFormat="1" applyFont="1" applyBorder="1" applyAlignment="1">
      <alignment vertical="center"/>
    </xf>
    <xf numFmtId="180" fontId="79" fillId="0" borderId="71" xfId="2" applyNumberFormat="1" applyFont="1" applyBorder="1" applyAlignment="1">
      <alignment vertical="center"/>
    </xf>
    <xf numFmtId="180" fontId="81" fillId="0" borderId="73" xfId="0" applyNumberFormat="1" applyFont="1" applyBorder="1" applyAlignment="1">
      <alignment vertical="center"/>
    </xf>
    <xf numFmtId="180" fontId="79" fillId="0" borderId="72" xfId="2" applyNumberFormat="1" applyFont="1" applyBorder="1" applyAlignment="1">
      <alignment vertical="center"/>
    </xf>
    <xf numFmtId="180" fontId="82" fillId="0" borderId="73" xfId="0" applyNumberFormat="1" applyFont="1" applyBorder="1" applyAlignment="1">
      <alignment vertical="center"/>
    </xf>
    <xf numFmtId="180" fontId="84" fillId="0" borderId="13" xfId="0" applyNumberFormat="1" applyFont="1" applyBorder="1" applyAlignment="1">
      <alignment vertical="center"/>
    </xf>
    <xf numFmtId="180" fontId="79" fillId="0" borderId="53" xfId="2" applyNumberFormat="1" applyFont="1" applyBorder="1" applyAlignment="1">
      <alignment vertical="center" shrinkToFit="1"/>
    </xf>
    <xf numFmtId="180" fontId="83" fillId="0" borderId="59" xfId="0" applyNumberFormat="1" applyFont="1" applyBorder="1" applyAlignment="1">
      <alignment vertical="center"/>
    </xf>
    <xf numFmtId="177" fontId="83" fillId="0" borderId="59" xfId="0" applyNumberFormat="1" applyFont="1" applyBorder="1" applyAlignment="1" applyProtection="1">
      <alignment vertical="center"/>
      <protection locked="0"/>
    </xf>
    <xf numFmtId="177" fontId="68" fillId="0" borderId="63" xfId="0" applyNumberFormat="1" applyFont="1" applyBorder="1" applyAlignment="1">
      <alignment vertical="center"/>
    </xf>
    <xf numFmtId="177" fontId="68" fillId="0" borderId="77" xfId="0" applyNumberFormat="1" applyFont="1" applyBorder="1" applyAlignment="1">
      <alignment vertical="center"/>
    </xf>
    <xf numFmtId="180" fontId="79" fillId="0" borderId="53" xfId="0" applyNumberFormat="1" applyFont="1" applyBorder="1" applyAlignment="1">
      <alignment horizontal="right" vertical="center"/>
    </xf>
    <xf numFmtId="3" fontId="24" fillId="0" borderId="0" xfId="0" applyNumberFormat="1" applyFont="1" applyAlignment="1" applyProtection="1">
      <alignment vertical="center" shrinkToFit="1"/>
      <protection locked="0"/>
    </xf>
    <xf numFmtId="3" fontId="24" fillId="0" borderId="7" xfId="0" applyNumberFormat="1" applyFont="1" applyBorder="1" applyAlignment="1" applyProtection="1">
      <alignment vertical="center"/>
      <protection locked="0"/>
    </xf>
    <xf numFmtId="14" fontId="10" fillId="2" borderId="4" xfId="0" applyNumberFormat="1" applyFont="1" applyFill="1" applyBorder="1" applyAlignment="1">
      <alignment vertical="center"/>
    </xf>
    <xf numFmtId="176" fontId="34" fillId="0" borderId="143" xfId="0" applyNumberFormat="1" applyFont="1" applyBorder="1" applyAlignment="1" applyProtection="1">
      <alignment vertical="center"/>
      <protection locked="0"/>
    </xf>
    <xf numFmtId="0" fontId="57" fillId="0" borderId="0" xfId="5" applyFont="1" applyAlignment="1">
      <alignment horizontal="center" vertical="center"/>
    </xf>
    <xf numFmtId="0" fontId="4" fillId="0" borderId="0" xfId="5" applyFont="1">
      <alignment vertical="center"/>
    </xf>
    <xf numFmtId="0" fontId="4" fillId="0" borderId="0" xfId="4" applyFont="1">
      <alignment vertical="center"/>
    </xf>
    <xf numFmtId="0" fontId="89" fillId="0" borderId="0" xfId="4" applyFont="1" applyAlignment="1">
      <alignment horizontal="center" vertical="center"/>
    </xf>
    <xf numFmtId="0" fontId="57" fillId="0" borderId="0" xfId="4" applyFont="1" applyAlignment="1">
      <alignment horizontal="center" vertical="center"/>
    </xf>
    <xf numFmtId="0" fontId="21" fillId="0" borderId="0" xfId="4" applyFont="1">
      <alignment vertical="center"/>
    </xf>
    <xf numFmtId="0" fontId="21" fillId="0" borderId="4" xfId="4" applyFont="1" applyBorder="1">
      <alignment vertical="center"/>
    </xf>
    <xf numFmtId="0" fontId="0" fillId="0" borderId="5" xfId="0" applyBorder="1"/>
    <xf numFmtId="0" fontId="0" fillId="0" borderId="11" xfId="0" applyBorder="1"/>
    <xf numFmtId="0" fontId="60" fillId="0" borderId="19" xfId="4" applyFont="1" applyBorder="1">
      <alignment vertical="center"/>
    </xf>
    <xf numFmtId="0" fontId="60" fillId="0" borderId="0" xfId="4" applyFont="1" applyAlignment="1">
      <alignment horizontal="center" vertical="center"/>
    </xf>
    <xf numFmtId="0" fontId="0" fillId="0" borderId="12" xfId="0" applyBorder="1"/>
    <xf numFmtId="0" fontId="21" fillId="0" borderId="19" xfId="4" applyFont="1" applyBorder="1">
      <alignment vertical="center"/>
    </xf>
    <xf numFmtId="0" fontId="0" fillId="0" borderId="19" xfId="0" applyBorder="1"/>
    <xf numFmtId="0" fontId="21" fillId="0" borderId="6" xfId="4" applyFont="1" applyBorder="1">
      <alignment vertical="center"/>
    </xf>
    <xf numFmtId="0" fontId="0" fillId="0" borderId="7" xfId="0" applyBorder="1"/>
    <xf numFmtId="0" fontId="0" fillId="0" borderId="13" xfId="0" applyBorder="1"/>
    <xf numFmtId="0" fontId="59" fillId="0" borderId="0" xfId="4" applyFont="1">
      <alignment vertical="center"/>
    </xf>
    <xf numFmtId="0" fontId="91" fillId="0" borderId="0" xfId="4" applyFont="1">
      <alignment vertical="center"/>
    </xf>
    <xf numFmtId="3" fontId="14" fillId="0" borderId="3" xfId="0" applyNumberFormat="1" applyFont="1" applyBorder="1" applyAlignment="1" applyProtection="1">
      <alignment horizontal="distributed" vertical="center" shrinkToFit="1"/>
      <protection locked="0"/>
    </xf>
    <xf numFmtId="0" fontId="15" fillId="0" borderId="101" xfId="0" applyFont="1" applyBorder="1" applyAlignment="1" applyProtection="1">
      <alignment vertical="center" wrapText="1"/>
      <protection locked="0"/>
    </xf>
    <xf numFmtId="0" fontId="15" fillId="0" borderId="99" xfId="0" applyFont="1" applyBorder="1" applyAlignment="1" applyProtection="1">
      <alignment vertical="center" wrapText="1"/>
      <protection locked="0"/>
    </xf>
    <xf numFmtId="176" fontId="32" fillId="0" borderId="24" xfId="0" applyNumberFormat="1" applyFont="1" applyBorder="1" applyAlignment="1" applyProtection="1">
      <alignment horizontal="center" vertical="center" wrapText="1"/>
      <protection locked="0"/>
    </xf>
    <xf numFmtId="0" fontId="21" fillId="0" borderId="0" xfId="0" applyFont="1" applyAlignment="1">
      <alignment vertical="center"/>
    </xf>
    <xf numFmtId="176" fontId="12" fillId="0" borderId="23" xfId="2" applyNumberFormat="1" applyFont="1" applyBorder="1" applyAlignment="1">
      <alignment vertical="center"/>
    </xf>
    <xf numFmtId="180" fontId="12" fillId="0" borderId="53" xfId="0" applyNumberFormat="1" applyFont="1" applyBorder="1" applyAlignment="1">
      <alignment horizontal="right" vertical="center"/>
    </xf>
    <xf numFmtId="0" fontId="21" fillId="0" borderId="0" xfId="0" applyFont="1" applyAlignment="1" applyProtection="1">
      <alignment horizontal="distributed" vertical="center"/>
      <protection locked="0"/>
    </xf>
    <xf numFmtId="3" fontId="36" fillId="0" borderId="3" xfId="0" applyNumberFormat="1" applyFont="1" applyBorder="1" applyAlignment="1" applyProtection="1">
      <alignment vertical="center"/>
      <protection locked="0"/>
    </xf>
    <xf numFmtId="0" fontId="14" fillId="0" borderId="5" xfId="0" applyFont="1" applyBorder="1" applyAlignment="1">
      <alignment vertical="center"/>
    </xf>
    <xf numFmtId="176" fontId="25" fillId="0" borderId="5" xfId="0" applyNumberFormat="1" applyFont="1" applyBorder="1" applyAlignment="1">
      <alignment vertical="center"/>
    </xf>
    <xf numFmtId="177" fontId="25" fillId="0" borderId="5" xfId="0" applyNumberFormat="1" applyFont="1" applyBorder="1" applyAlignment="1">
      <alignment vertical="center"/>
    </xf>
    <xf numFmtId="177" fontId="14" fillId="0" borderId="5" xfId="0" applyNumberFormat="1" applyFont="1" applyBorder="1" applyAlignment="1">
      <alignment vertical="center"/>
    </xf>
    <xf numFmtId="0" fontId="25" fillId="0" borderId="5" xfId="0" applyFont="1" applyBorder="1" applyAlignment="1">
      <alignment vertical="center"/>
    </xf>
    <xf numFmtId="182" fontId="29" fillId="0" borderId="11" xfId="0" applyNumberFormat="1" applyFont="1" applyBorder="1"/>
    <xf numFmtId="0" fontId="14" fillId="0" borderId="7" xfId="0" applyFont="1" applyBorder="1" applyAlignment="1">
      <alignment vertical="center"/>
    </xf>
    <xf numFmtId="176" fontId="25" fillId="0" borderId="7" xfId="0" applyNumberFormat="1" applyFont="1" applyBorder="1" applyAlignment="1">
      <alignment vertical="center"/>
    </xf>
    <xf numFmtId="177" fontId="25" fillId="0" borderId="7" xfId="0" applyNumberFormat="1" applyFont="1" applyBorder="1" applyAlignment="1">
      <alignment vertical="center"/>
    </xf>
    <xf numFmtId="177" fontId="14" fillId="0" borderId="7" xfId="0" applyNumberFormat="1" applyFont="1" applyBorder="1" applyAlignment="1">
      <alignment vertical="center"/>
    </xf>
    <xf numFmtId="0" fontId="25" fillId="0" borderId="7" xfId="0" applyFont="1" applyBorder="1" applyAlignment="1">
      <alignment vertical="center"/>
    </xf>
    <xf numFmtId="182" fontId="29" fillId="0" borderId="5" xfId="0" applyNumberFormat="1" applyFont="1" applyBorder="1"/>
    <xf numFmtId="182" fontId="29" fillId="0" borderId="19" xfId="0" applyNumberFormat="1" applyFont="1" applyBorder="1"/>
    <xf numFmtId="176" fontId="83" fillId="2" borderId="64" xfId="0" applyNumberFormat="1" applyFont="1" applyFill="1" applyBorder="1" applyAlignment="1">
      <alignment vertical="center"/>
    </xf>
    <xf numFmtId="176" fontId="3" fillId="2" borderId="142" xfId="0" applyNumberFormat="1" applyFont="1" applyFill="1" applyBorder="1" applyAlignment="1">
      <alignment vertical="center"/>
    </xf>
    <xf numFmtId="176" fontId="25" fillId="0" borderId="66" xfId="2" applyNumberFormat="1" applyFont="1" applyBorder="1" applyAlignment="1">
      <alignment vertical="center"/>
    </xf>
    <xf numFmtId="176" fontId="25" fillId="0" borderId="72" xfId="2" applyNumberFormat="1" applyFont="1" applyBorder="1" applyAlignment="1">
      <alignment vertical="center"/>
    </xf>
    <xf numFmtId="176" fontId="3" fillId="0" borderId="73" xfId="0" applyNumberFormat="1" applyFont="1" applyBorder="1" applyAlignment="1">
      <alignment vertical="center"/>
    </xf>
    <xf numFmtId="176" fontId="3" fillId="2" borderId="93" xfId="0" applyNumberFormat="1" applyFont="1" applyFill="1" applyBorder="1" applyAlignment="1">
      <alignment vertical="center"/>
    </xf>
    <xf numFmtId="176" fontId="3" fillId="2" borderId="11" xfId="0" applyNumberFormat="1" applyFont="1" applyFill="1" applyBorder="1" applyAlignment="1">
      <alignment vertical="center"/>
    </xf>
    <xf numFmtId="177" fontId="4" fillId="0" borderId="13" xfId="0" applyNumberFormat="1" applyFont="1" applyBorder="1" applyAlignment="1">
      <alignment vertical="center"/>
    </xf>
    <xf numFmtId="176" fontId="34" fillId="2" borderId="91" xfId="0" applyNumberFormat="1" applyFont="1" applyFill="1" applyBorder="1" applyAlignment="1">
      <alignment vertical="center"/>
    </xf>
    <xf numFmtId="176" fontId="3" fillId="2" borderId="92" xfId="0" applyNumberFormat="1" applyFont="1" applyFill="1" applyBorder="1" applyAlignment="1">
      <alignment vertical="center"/>
    </xf>
    <xf numFmtId="176" fontId="34" fillId="2" borderId="50" xfId="0" applyNumberFormat="1" applyFont="1" applyFill="1" applyBorder="1" applyAlignment="1">
      <alignment vertical="center"/>
    </xf>
    <xf numFmtId="176" fontId="34" fillId="2" borderId="150" xfId="0" applyNumberFormat="1" applyFont="1" applyFill="1" applyBorder="1" applyAlignment="1">
      <alignment vertical="center"/>
    </xf>
    <xf numFmtId="176" fontId="3" fillId="2" borderId="70" xfId="0" applyNumberFormat="1" applyFont="1" applyFill="1" applyBorder="1" applyAlignment="1">
      <alignment vertical="center"/>
    </xf>
    <xf numFmtId="176" fontId="3" fillId="2" borderId="70" xfId="0" applyNumberFormat="1" applyFont="1" applyFill="1" applyBorder="1" applyAlignment="1">
      <alignment horizontal="center" vertical="center"/>
    </xf>
    <xf numFmtId="176" fontId="29" fillId="2" borderId="93" xfId="0" applyNumberFormat="1" applyFont="1" applyFill="1" applyBorder="1" applyAlignment="1">
      <alignment vertical="center"/>
    </xf>
    <xf numFmtId="176" fontId="3" fillId="0" borderId="23" xfId="2" applyNumberFormat="1" applyFont="1" applyBorder="1" applyAlignment="1">
      <alignment vertical="center"/>
    </xf>
    <xf numFmtId="0" fontId="3" fillId="0" borderId="47" xfId="0" applyFont="1" applyBorder="1" applyAlignment="1">
      <alignment horizontal="distributed" vertical="center"/>
    </xf>
    <xf numFmtId="38" fontId="3" fillId="0" borderId="43" xfId="2" applyFont="1" applyBorder="1" applyAlignment="1">
      <alignment vertical="center"/>
    </xf>
    <xf numFmtId="38" fontId="3" fillId="0" borderId="87" xfId="2" applyFont="1" applyBorder="1" applyAlignment="1">
      <alignment vertical="center"/>
    </xf>
    <xf numFmtId="0" fontId="3" fillId="0" borderId="22" xfId="0" applyFont="1" applyBorder="1" applyAlignment="1">
      <alignment horizontal="distributed" vertical="center"/>
    </xf>
    <xf numFmtId="176" fontId="3" fillId="0" borderId="42" xfId="2" applyNumberFormat="1" applyFont="1" applyBorder="1" applyAlignment="1">
      <alignment vertical="center"/>
    </xf>
    <xf numFmtId="176" fontId="3" fillId="0" borderId="90" xfId="0" applyNumberFormat="1" applyFont="1" applyBorder="1" applyAlignment="1">
      <alignment vertical="center"/>
    </xf>
    <xf numFmtId="176" fontId="3" fillId="2" borderId="50" xfId="0" applyNumberFormat="1" applyFont="1" applyFill="1" applyBorder="1" applyAlignment="1">
      <alignment vertical="center"/>
    </xf>
    <xf numFmtId="176" fontId="3" fillId="2" borderId="91" xfId="0" applyNumberFormat="1" applyFont="1" applyFill="1" applyBorder="1" applyAlignment="1">
      <alignment vertical="center"/>
    </xf>
    <xf numFmtId="176" fontId="3" fillId="0" borderId="141" xfId="0" applyNumberFormat="1" applyFont="1" applyBorder="1" applyAlignment="1" applyProtection="1">
      <alignment vertical="center"/>
      <protection locked="0"/>
    </xf>
    <xf numFmtId="176" fontId="3" fillId="0" borderId="49" xfId="0" applyNumberFormat="1" applyFont="1" applyBorder="1" applyAlignment="1" applyProtection="1">
      <alignment vertical="center"/>
      <protection locked="0"/>
    </xf>
    <xf numFmtId="176" fontId="3" fillId="0" borderId="50" xfId="0" applyNumberFormat="1" applyFont="1" applyBorder="1" applyAlignment="1" applyProtection="1">
      <alignment vertical="center"/>
      <protection locked="0"/>
    </xf>
    <xf numFmtId="180" fontId="3" fillId="0" borderId="62" xfId="0" applyNumberFormat="1" applyFont="1" applyBorder="1" applyAlignment="1">
      <alignment vertical="center"/>
    </xf>
    <xf numFmtId="176" fontId="3" fillId="0" borderId="142" xfId="0" applyNumberFormat="1" applyFont="1" applyBorder="1" applyAlignment="1" applyProtection="1">
      <alignment vertical="center"/>
      <protection locked="0"/>
    </xf>
    <xf numFmtId="176" fontId="3" fillId="0" borderId="51" xfId="0" applyNumberFormat="1" applyFont="1" applyBorder="1" applyAlignment="1" applyProtection="1">
      <alignment vertical="center"/>
      <protection locked="0"/>
    </xf>
    <xf numFmtId="180" fontId="3" fillId="0" borderId="13" xfId="0" applyNumberFormat="1" applyFont="1" applyBorder="1" applyAlignment="1">
      <alignment vertical="center"/>
    </xf>
    <xf numFmtId="176" fontId="3" fillId="0" borderId="63" xfId="0" applyNumberFormat="1" applyFont="1" applyBorder="1" applyAlignment="1">
      <alignment vertical="center"/>
    </xf>
    <xf numFmtId="176" fontId="3" fillId="0" borderId="93" xfId="0" applyNumberFormat="1" applyFont="1" applyBorder="1" applyAlignment="1">
      <alignment vertical="center"/>
    </xf>
    <xf numFmtId="180" fontId="3" fillId="0" borderId="80" xfId="0" applyNumberFormat="1" applyFont="1" applyBorder="1" applyAlignment="1">
      <alignment horizontal="right" vertical="center"/>
    </xf>
    <xf numFmtId="180" fontId="3" fillId="0" borderId="16" xfId="0" applyNumberFormat="1" applyFont="1" applyBorder="1" applyAlignment="1">
      <alignment horizontal="right" vertical="center"/>
    </xf>
    <xf numFmtId="176" fontId="3" fillId="0" borderId="16" xfId="0" applyNumberFormat="1" applyFont="1" applyBorder="1" applyAlignment="1">
      <alignment vertical="center"/>
    </xf>
    <xf numFmtId="177" fontId="3" fillId="0" borderId="15" xfId="0" applyNumberFormat="1" applyFont="1" applyBorder="1" applyAlignment="1">
      <alignment vertical="center"/>
    </xf>
    <xf numFmtId="176" fontId="3" fillId="0" borderId="77" xfId="0" applyNumberFormat="1" applyFont="1" applyBorder="1" applyAlignment="1">
      <alignment vertical="center"/>
    </xf>
    <xf numFmtId="180" fontId="3" fillId="0" borderId="8" xfId="0" applyNumberFormat="1" applyFont="1" applyBorder="1" applyAlignment="1">
      <alignment vertical="center"/>
    </xf>
    <xf numFmtId="176" fontId="83" fillId="0" borderId="3" xfId="0" applyNumberFormat="1" applyFont="1" applyBorder="1" applyAlignment="1">
      <alignment vertical="center"/>
    </xf>
    <xf numFmtId="176" fontId="3" fillId="0" borderId="70" xfId="0" applyNumberFormat="1" applyFont="1" applyBorder="1" applyAlignment="1">
      <alignment horizontal="center" vertical="center"/>
    </xf>
    <xf numFmtId="176" fontId="34" fillId="0" borderId="113" xfId="0" applyNumberFormat="1" applyFont="1" applyBorder="1" applyAlignment="1" applyProtection="1">
      <alignment vertical="center"/>
      <protection locked="0"/>
    </xf>
    <xf numFmtId="3" fontId="47" fillId="0" borderId="98" xfId="0" applyNumberFormat="1" applyFont="1" applyBorder="1" applyAlignment="1" applyProtection="1">
      <alignment horizontal="distributed" vertical="center"/>
      <protection locked="0"/>
    </xf>
    <xf numFmtId="3" fontId="24" fillId="0" borderId="0" xfId="0" applyNumberFormat="1" applyFont="1" applyAlignment="1" applyProtection="1">
      <alignment horizontal="left" shrinkToFit="1"/>
      <protection locked="0"/>
    </xf>
    <xf numFmtId="3" fontId="24" fillId="0" borderId="12" xfId="0" applyNumberFormat="1" applyFont="1" applyBorder="1" applyAlignment="1" applyProtection="1">
      <alignment horizontal="left" shrinkToFit="1"/>
      <protection locked="0"/>
    </xf>
    <xf numFmtId="3" fontId="25" fillId="0" borderId="0" xfId="0" applyNumberFormat="1" applyFont="1" applyAlignment="1" applyProtection="1">
      <alignment horizontal="left" shrinkToFit="1"/>
      <protection locked="0"/>
    </xf>
    <xf numFmtId="3" fontId="25" fillId="0" borderId="12" xfId="0" applyNumberFormat="1" applyFont="1" applyBorder="1" applyAlignment="1" applyProtection="1">
      <alignment horizontal="left" shrinkToFit="1"/>
      <protection locked="0"/>
    </xf>
    <xf numFmtId="0" fontId="31" fillId="0" borderId="36" xfId="0"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116" xfId="0" applyFont="1" applyBorder="1" applyAlignment="1" applyProtection="1">
      <alignment horizontal="center" vertical="center"/>
      <protection locked="0"/>
    </xf>
    <xf numFmtId="0" fontId="48" fillId="0" borderId="6" xfId="0" applyFont="1" applyBorder="1" applyAlignment="1" applyProtection="1">
      <alignment horizontal="center" vertical="center" textRotation="180"/>
      <protection locked="0"/>
    </xf>
    <xf numFmtId="0" fontId="21" fillId="0" borderId="10" xfId="5" applyFont="1" applyBorder="1">
      <alignment vertical="center"/>
    </xf>
    <xf numFmtId="0" fontId="21" fillId="0" borderId="8" xfId="5" applyFont="1" applyBorder="1">
      <alignment vertical="center"/>
    </xf>
    <xf numFmtId="3" fontId="24" fillId="0" borderId="12" xfId="0" applyNumberFormat="1" applyFont="1" applyBorder="1" applyAlignment="1" applyProtection="1">
      <alignment vertical="top" shrinkToFit="1"/>
      <protection locked="0"/>
    </xf>
    <xf numFmtId="176" fontId="34" fillId="0" borderId="178" xfId="0" applyNumberFormat="1" applyFont="1" applyBorder="1" applyAlignment="1" applyProtection="1">
      <alignment vertical="center"/>
      <protection locked="0"/>
    </xf>
    <xf numFmtId="3" fontId="33" fillId="0" borderId="3" xfId="0" applyNumberFormat="1" applyFont="1" applyBorder="1" applyAlignment="1" applyProtection="1">
      <alignment horizontal="distributed" vertical="center" shrinkToFit="1"/>
      <protection locked="0"/>
    </xf>
    <xf numFmtId="0" fontId="14" fillId="0" borderId="99" xfId="0" applyFont="1" applyBorder="1" applyAlignment="1" applyProtection="1">
      <alignment vertical="center" wrapText="1"/>
      <protection locked="0"/>
    </xf>
    <xf numFmtId="0" fontId="57" fillId="0" borderId="0" xfId="6" applyFont="1" applyAlignment="1">
      <alignment horizontal="center" vertical="center"/>
    </xf>
    <xf numFmtId="0" fontId="4" fillId="0" borderId="0" xfId="6" applyFont="1">
      <alignment vertical="center"/>
    </xf>
    <xf numFmtId="0" fontId="57" fillId="0" borderId="0" xfId="5" applyFont="1" applyAlignment="1">
      <alignment horizontal="center" vertical="center"/>
    </xf>
    <xf numFmtId="0" fontId="4" fillId="0" borderId="0" xfId="5" applyFont="1">
      <alignment vertical="center"/>
    </xf>
    <xf numFmtId="0" fontId="64" fillId="0" borderId="10" xfId="0" applyFont="1" applyBorder="1" applyAlignment="1" applyProtection="1">
      <alignment horizontal="center" vertical="center"/>
      <protection locked="0"/>
    </xf>
    <xf numFmtId="0" fontId="64" fillId="0" borderId="9"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151"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161" xfId="0" applyFont="1" applyBorder="1" applyAlignment="1" applyProtection="1">
      <alignment horizontal="center" vertical="center"/>
      <protection locked="0"/>
    </xf>
    <xf numFmtId="0" fontId="87" fillId="0" borderId="10" xfId="0" applyFont="1" applyBorder="1" applyAlignment="1" applyProtection="1">
      <alignment horizontal="center" vertical="center"/>
      <protection locked="0"/>
    </xf>
    <xf numFmtId="0" fontId="87" fillId="0" borderId="151" xfId="0" applyFont="1" applyBorder="1" applyAlignment="1" applyProtection="1">
      <alignment horizontal="center" vertical="center"/>
      <protection locked="0"/>
    </xf>
    <xf numFmtId="0" fontId="4" fillId="0" borderId="152" xfId="0" applyFont="1" applyBorder="1" applyAlignment="1">
      <alignment horizontal="center" vertical="center"/>
    </xf>
    <xf numFmtId="0" fontId="4" fillId="0" borderId="153" xfId="0" applyFont="1" applyBorder="1" applyAlignment="1">
      <alignment horizontal="center" vertical="center"/>
    </xf>
    <xf numFmtId="0" fontId="4" fillId="0" borderId="154" xfId="0" applyFont="1" applyBorder="1" applyAlignment="1">
      <alignment horizontal="center" vertical="center"/>
    </xf>
    <xf numFmtId="0" fontId="4" fillId="0" borderId="155" xfId="0" applyFont="1" applyBorder="1" applyAlignment="1">
      <alignment horizontal="center" vertical="center"/>
    </xf>
    <xf numFmtId="0" fontId="4" fillId="0" borderId="156" xfId="0" applyFont="1" applyBorder="1" applyAlignment="1">
      <alignment horizontal="center" vertical="center"/>
    </xf>
    <xf numFmtId="0" fontId="4" fillId="0" borderId="157" xfId="0" applyFont="1" applyBorder="1" applyAlignment="1">
      <alignment horizontal="center" vertical="center"/>
    </xf>
    <xf numFmtId="0" fontId="4" fillId="0" borderId="158" xfId="0" applyFont="1" applyBorder="1" applyAlignment="1">
      <alignment horizontal="center" vertical="center"/>
    </xf>
    <xf numFmtId="0" fontId="4" fillId="0" borderId="159" xfId="0" applyFont="1" applyBorder="1" applyAlignment="1">
      <alignment horizontal="center" vertical="center"/>
    </xf>
    <xf numFmtId="0" fontId="4" fillId="0" borderId="160" xfId="0" applyFont="1" applyBorder="1" applyAlignment="1">
      <alignment horizontal="center" vertical="center"/>
    </xf>
    <xf numFmtId="0" fontId="88" fillId="0" borderId="26" xfId="0" applyFont="1" applyBorder="1" applyAlignment="1" applyProtection="1">
      <alignment horizontal="center" vertical="center"/>
      <protection locked="0"/>
    </xf>
    <xf numFmtId="0" fontId="88" fillId="0" borderId="27" xfId="0" applyFont="1" applyBorder="1" applyAlignment="1" applyProtection="1">
      <alignment horizontal="center" vertical="center"/>
      <protection locked="0"/>
    </xf>
    <xf numFmtId="0" fontId="88" fillId="0" borderId="161" xfId="0" applyFont="1" applyBorder="1" applyAlignment="1" applyProtection="1">
      <alignment horizontal="center" vertical="center"/>
      <protection locked="0"/>
    </xf>
    <xf numFmtId="0" fontId="10" fillId="0" borderId="177"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177" fontId="16" fillId="0" borderId="5" xfId="0" applyNumberFormat="1" applyFont="1" applyBorder="1" applyAlignment="1" applyProtection="1">
      <alignment horizontal="center" vertical="center"/>
      <protection locked="0"/>
    </xf>
    <xf numFmtId="177" fontId="65" fillId="0" borderId="5"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protection locked="0"/>
    </xf>
    <xf numFmtId="177" fontId="65" fillId="0" borderId="13" xfId="0" applyNumberFormat="1" applyFont="1" applyBorder="1" applyAlignment="1" applyProtection="1">
      <alignment horizontal="center" vertical="center"/>
      <protection locked="0"/>
    </xf>
    <xf numFmtId="176" fontId="16" fillId="0" borderId="5" xfId="0" applyNumberFormat="1" applyFont="1" applyBorder="1" applyAlignment="1" applyProtection="1">
      <alignment horizontal="center" vertical="center"/>
      <protection locked="0"/>
    </xf>
    <xf numFmtId="176" fontId="65" fillId="0" borderId="5"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protection locked="0"/>
    </xf>
    <xf numFmtId="176" fontId="65" fillId="0" borderId="13" xfId="0" applyNumberFormat="1"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6" fillId="0" borderId="13" xfId="0" applyFont="1" applyBorder="1" applyAlignment="1" applyProtection="1">
      <alignment horizontal="center" vertical="center"/>
      <protection locked="0"/>
    </xf>
    <xf numFmtId="0" fontId="64" fillId="0" borderId="116" xfId="0" applyFont="1" applyBorder="1" applyAlignment="1" applyProtection="1">
      <alignment horizontal="center" vertical="center"/>
      <protection locked="0"/>
    </xf>
    <xf numFmtId="0" fontId="64" fillId="0" borderId="162" xfId="0" applyFont="1" applyBorder="1" applyAlignment="1" applyProtection="1">
      <alignment horizontal="center" vertical="center"/>
      <protection locked="0"/>
    </xf>
    <xf numFmtId="0" fontId="64" fillId="0" borderId="21" xfId="0" applyFont="1" applyBorder="1" applyAlignment="1" applyProtection="1">
      <alignment horizontal="center" vertical="center"/>
      <protection locked="0"/>
    </xf>
    <xf numFmtId="0" fontId="64" fillId="0" borderId="49" xfId="0" applyFont="1" applyBorder="1" applyAlignment="1" applyProtection="1">
      <alignment horizontal="center" vertical="center"/>
      <protection locked="0"/>
    </xf>
    <xf numFmtId="0" fontId="64" fillId="0" borderId="84" xfId="0" applyFont="1" applyBorder="1" applyAlignment="1" applyProtection="1">
      <alignment horizontal="center" vertical="center"/>
      <protection locked="0"/>
    </xf>
    <xf numFmtId="0" fontId="64" fillId="0" borderId="50"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176" fontId="70" fillId="0" borderId="19" xfId="0" applyNumberFormat="1" applyFont="1" applyBorder="1" applyAlignment="1" applyProtection="1">
      <alignment horizontal="center" vertical="center" wrapText="1"/>
      <protection locked="0"/>
    </xf>
    <xf numFmtId="176" fontId="70" fillId="0" borderId="0" xfId="0" applyNumberFormat="1" applyFont="1" applyAlignment="1" applyProtection="1">
      <alignment horizontal="center" vertical="center" wrapText="1"/>
      <protection locked="0"/>
    </xf>
    <xf numFmtId="176" fontId="70" fillId="0" borderId="12" xfId="0" applyNumberFormat="1" applyFont="1" applyBorder="1" applyAlignment="1" applyProtection="1">
      <alignment horizontal="center" vertical="center" wrapText="1"/>
      <protection locked="0"/>
    </xf>
    <xf numFmtId="176" fontId="70" fillId="0" borderId="6" xfId="0" applyNumberFormat="1" applyFont="1" applyBorder="1" applyAlignment="1" applyProtection="1">
      <alignment horizontal="center" vertical="center" wrapText="1"/>
      <protection locked="0"/>
    </xf>
    <xf numFmtId="176" fontId="70" fillId="0" borderId="7" xfId="0" applyNumberFormat="1" applyFont="1" applyBorder="1" applyAlignment="1" applyProtection="1">
      <alignment horizontal="center" vertical="center" wrapText="1"/>
      <protection locked="0"/>
    </xf>
    <xf numFmtId="176" fontId="70" fillId="0" borderId="13" xfId="0" applyNumberFormat="1" applyFont="1" applyBorder="1" applyAlignment="1" applyProtection="1">
      <alignment horizontal="center" vertical="center" wrapText="1"/>
      <protection locked="0"/>
    </xf>
    <xf numFmtId="178" fontId="71" fillId="2" borderId="5" xfId="0" applyNumberFormat="1" applyFont="1" applyFill="1" applyBorder="1" applyAlignment="1">
      <alignment horizontal="center" vertical="center"/>
    </xf>
    <xf numFmtId="178" fontId="71" fillId="2" borderId="11" xfId="0" applyNumberFormat="1" applyFont="1" applyFill="1" applyBorder="1" applyAlignment="1">
      <alignment horizontal="center" vertical="center"/>
    </xf>
    <xf numFmtId="178" fontId="71" fillId="2" borderId="7" xfId="0" applyNumberFormat="1" applyFont="1" applyFill="1" applyBorder="1" applyAlignment="1">
      <alignment horizontal="center" vertical="center"/>
    </xf>
    <xf numFmtId="178" fontId="71" fillId="2" borderId="13" xfId="0" applyNumberFormat="1" applyFont="1" applyFill="1" applyBorder="1" applyAlignment="1">
      <alignment horizontal="center" vertical="center"/>
    </xf>
    <xf numFmtId="183" fontId="41" fillId="0" borderId="5" xfId="0" applyNumberFormat="1" applyFont="1" applyBorder="1" applyAlignment="1" applyProtection="1">
      <alignment horizontal="center" vertical="center"/>
      <protection locked="0"/>
    </xf>
    <xf numFmtId="183" fontId="41" fillId="0" borderId="11" xfId="0" applyNumberFormat="1" applyFont="1" applyBorder="1" applyAlignment="1" applyProtection="1">
      <alignment horizontal="center" vertical="center"/>
      <protection locked="0"/>
    </xf>
    <xf numFmtId="183" fontId="41" fillId="0" borderId="0" xfId="0" applyNumberFormat="1" applyFont="1" applyAlignment="1" applyProtection="1">
      <alignment horizontal="center" vertical="center"/>
      <protection locked="0"/>
    </xf>
    <xf numFmtId="183" fontId="41" fillId="0" borderId="12" xfId="0" applyNumberFormat="1" applyFont="1" applyBorder="1" applyAlignment="1" applyProtection="1">
      <alignment horizontal="center" vertical="center"/>
      <protection locked="0"/>
    </xf>
    <xf numFmtId="183" fontId="41" fillId="0" borderId="7" xfId="0" applyNumberFormat="1" applyFont="1" applyBorder="1" applyAlignment="1" applyProtection="1">
      <alignment horizontal="center" vertical="center"/>
      <protection locked="0"/>
    </xf>
    <xf numFmtId="183" fontId="41" fillId="0" borderId="13" xfId="0" applyNumberFormat="1" applyFont="1" applyBorder="1" applyAlignment="1" applyProtection="1">
      <alignment horizontal="center" vertical="center"/>
      <protection locked="0"/>
    </xf>
    <xf numFmtId="180" fontId="75" fillId="0" borderId="144" xfId="0" applyNumberFormat="1" applyFont="1" applyBorder="1" applyAlignment="1">
      <alignment horizontal="center" vertical="center"/>
    </xf>
    <xf numFmtId="0" fontId="75" fillId="0" borderId="144" xfId="0" applyFont="1" applyBorder="1" applyAlignment="1">
      <alignment horizontal="center" vertical="center"/>
    </xf>
    <xf numFmtId="0" fontId="74" fillId="0" borderId="144" xfId="0" applyFont="1" applyBorder="1" applyAlignment="1">
      <alignment horizontal="center" vertical="center"/>
    </xf>
    <xf numFmtId="0" fontId="64" fillId="0" borderId="10" xfId="0" applyFont="1" applyBorder="1" applyAlignment="1">
      <alignment horizontal="center" vertical="center"/>
    </xf>
    <xf numFmtId="0" fontId="64" fillId="0" borderId="9" xfId="0" applyFont="1" applyBorder="1" applyAlignment="1">
      <alignment horizontal="center" vertical="center"/>
    </xf>
    <xf numFmtId="0" fontId="64" fillId="0" borderId="8" xfId="0" applyFont="1" applyBorder="1" applyAlignment="1">
      <alignment horizontal="center" vertical="center"/>
    </xf>
    <xf numFmtId="182" fontId="25" fillId="0" borderId="9" xfId="0" applyNumberFormat="1" applyFont="1" applyBorder="1" applyProtection="1">
      <protection locked="0"/>
    </xf>
    <xf numFmtId="182" fontId="25" fillId="0" borderId="8" xfId="0" applyNumberFormat="1" applyFont="1" applyBorder="1" applyProtection="1">
      <protection locked="0"/>
    </xf>
    <xf numFmtId="179" fontId="29" fillId="0" borderId="95" xfId="0" applyNumberFormat="1" applyFont="1" applyBorder="1" applyAlignment="1">
      <alignment horizontal="center" vertical="center"/>
    </xf>
    <xf numFmtId="179" fontId="29" fillId="0" borderId="164" xfId="0" applyNumberFormat="1" applyFont="1" applyBorder="1" applyAlignment="1">
      <alignment horizontal="center" vertical="center"/>
    </xf>
    <xf numFmtId="179" fontId="29" fillId="0" borderId="165" xfId="0" applyNumberFormat="1" applyFont="1" applyBorder="1" applyAlignment="1">
      <alignment horizontal="center" vertical="center"/>
    </xf>
    <xf numFmtId="179" fontId="12" fillId="0" borderId="163" xfId="0" applyNumberFormat="1" applyFont="1" applyBorder="1" applyAlignment="1">
      <alignment horizontal="center" vertical="center"/>
    </xf>
    <xf numFmtId="179" fontId="12" fillId="0" borderId="18" xfId="0" applyNumberFormat="1" applyFont="1" applyBorder="1" applyAlignment="1">
      <alignment horizontal="center" vertical="center"/>
    </xf>
    <xf numFmtId="179" fontId="12" fillId="0" borderId="25" xfId="0" applyNumberFormat="1" applyFont="1" applyBorder="1" applyAlignment="1">
      <alignment horizontal="center" vertical="center"/>
    </xf>
    <xf numFmtId="178" fontId="23" fillId="0" borderId="9" xfId="0" applyNumberFormat="1" applyFont="1" applyBorder="1" applyAlignment="1" applyProtection="1">
      <alignment horizontal="right"/>
      <protection locked="0"/>
    </xf>
    <xf numFmtId="181" fontId="2" fillId="0" borderId="16" xfId="2" applyNumberFormat="1" applyBorder="1" applyAlignment="1" applyProtection="1">
      <alignment horizontal="right"/>
      <protection locked="0"/>
    </xf>
    <xf numFmtId="181" fontId="2" fillId="0" borderId="9" xfId="2" applyNumberFormat="1" applyBorder="1" applyAlignment="1" applyProtection="1">
      <alignment horizontal="right"/>
      <protection locked="0"/>
    </xf>
    <xf numFmtId="0" fontId="37" fillId="0" borderId="9" xfId="1" applyBorder="1" applyAlignment="1" applyProtection="1">
      <alignment horizontal="center" vertical="center"/>
    </xf>
    <xf numFmtId="177" fontId="16" fillId="2" borderId="5" xfId="0" applyNumberFormat="1" applyFont="1" applyFill="1" applyBorder="1" applyAlignment="1">
      <alignment horizontal="center" vertical="center"/>
    </xf>
    <xf numFmtId="177" fontId="16" fillId="2" borderId="11" xfId="0" applyNumberFormat="1" applyFont="1" applyFill="1" applyBorder="1" applyAlignment="1">
      <alignment horizontal="center" vertical="center"/>
    </xf>
    <xf numFmtId="177" fontId="16" fillId="2" borderId="7" xfId="0" applyNumberFormat="1" applyFont="1" applyFill="1" applyBorder="1" applyAlignment="1">
      <alignment horizontal="center" vertical="center"/>
    </xf>
    <xf numFmtId="177" fontId="16" fillId="2" borderId="13" xfId="0" applyNumberFormat="1" applyFont="1" applyFill="1" applyBorder="1" applyAlignment="1">
      <alignment horizontal="center" vertical="center"/>
    </xf>
    <xf numFmtId="176" fontId="16" fillId="2" borderId="5" xfId="0" applyNumberFormat="1" applyFont="1" applyFill="1" applyBorder="1" applyAlignment="1">
      <alignment horizontal="center" vertical="center"/>
    </xf>
    <xf numFmtId="176" fontId="16" fillId="2" borderId="11" xfId="0" applyNumberFormat="1" applyFont="1" applyFill="1" applyBorder="1" applyAlignment="1">
      <alignment horizontal="center" vertical="center"/>
    </xf>
    <xf numFmtId="176" fontId="16" fillId="2" borderId="7" xfId="0" applyNumberFormat="1" applyFont="1" applyFill="1" applyBorder="1" applyAlignment="1">
      <alignment horizontal="center" vertical="center"/>
    </xf>
    <xf numFmtId="176" fontId="16" fillId="2" borderId="13" xfId="0" applyNumberFormat="1" applyFont="1" applyFill="1" applyBorder="1" applyAlignment="1">
      <alignment horizontal="center" vertical="center"/>
    </xf>
    <xf numFmtId="0" fontId="39" fillId="2" borderId="5"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13" xfId="0" applyFont="1" applyFill="1" applyBorder="1" applyAlignment="1">
      <alignment horizontal="center" vertical="center"/>
    </xf>
    <xf numFmtId="176" fontId="42" fillId="2" borderId="19" xfId="0" applyNumberFormat="1" applyFont="1" applyFill="1" applyBorder="1" applyAlignment="1">
      <alignment horizontal="center" vertical="center" wrapText="1"/>
    </xf>
    <xf numFmtId="176" fontId="42" fillId="2" borderId="0" xfId="0" applyNumberFormat="1" applyFont="1" applyFill="1" applyAlignment="1">
      <alignment horizontal="center" vertical="center" wrapText="1"/>
    </xf>
    <xf numFmtId="176" fontId="42" fillId="2" borderId="12" xfId="0" applyNumberFormat="1" applyFont="1" applyFill="1" applyBorder="1" applyAlignment="1">
      <alignment horizontal="center" vertical="center" wrapText="1"/>
    </xf>
    <xf numFmtId="176" fontId="42" fillId="2" borderId="6" xfId="0" applyNumberFormat="1" applyFont="1" applyFill="1" applyBorder="1" applyAlignment="1">
      <alignment horizontal="center" vertical="center" wrapText="1"/>
    </xf>
    <xf numFmtId="176" fontId="42" fillId="2" borderId="7" xfId="0" applyNumberFormat="1" applyFont="1" applyFill="1" applyBorder="1" applyAlignment="1">
      <alignment horizontal="center" vertical="center" wrapText="1"/>
    </xf>
    <xf numFmtId="176" fontId="42" fillId="2" borderId="13" xfId="0" applyNumberFormat="1" applyFont="1" applyFill="1" applyBorder="1" applyAlignment="1">
      <alignment horizontal="center" vertical="center" wrapText="1"/>
    </xf>
    <xf numFmtId="183" fontId="41" fillId="2" borderId="5" xfId="0" applyNumberFormat="1" applyFont="1" applyFill="1" applyBorder="1" applyAlignment="1">
      <alignment horizontal="center" vertical="center"/>
    </xf>
    <xf numFmtId="183" fontId="41" fillId="2" borderId="11" xfId="0" applyNumberFormat="1" applyFont="1" applyFill="1" applyBorder="1" applyAlignment="1">
      <alignment horizontal="center" vertical="center"/>
    </xf>
    <xf numFmtId="183" fontId="41" fillId="2" borderId="0" xfId="0" applyNumberFormat="1" applyFont="1" applyFill="1" applyAlignment="1">
      <alignment horizontal="center" vertical="center"/>
    </xf>
    <xf numFmtId="183" fontId="41" fillId="2" borderId="12" xfId="0" applyNumberFormat="1" applyFont="1" applyFill="1" applyBorder="1" applyAlignment="1">
      <alignment horizontal="center" vertical="center"/>
    </xf>
    <xf numFmtId="183" fontId="41" fillId="2" borderId="7" xfId="0" applyNumberFormat="1" applyFont="1" applyFill="1" applyBorder="1" applyAlignment="1">
      <alignment horizontal="center" vertical="center"/>
    </xf>
    <xf numFmtId="183" fontId="41" fillId="2" borderId="13" xfId="0" applyNumberFormat="1" applyFont="1" applyFill="1" applyBorder="1" applyAlignment="1">
      <alignment horizontal="center" vertical="center"/>
    </xf>
    <xf numFmtId="181" fontId="40" fillId="2" borderId="5" xfId="0" applyNumberFormat="1" applyFont="1" applyFill="1" applyBorder="1" applyAlignment="1">
      <alignment horizontal="center" vertical="center"/>
    </xf>
    <xf numFmtId="181" fontId="40" fillId="2" borderId="11" xfId="0" applyNumberFormat="1" applyFont="1" applyFill="1" applyBorder="1" applyAlignment="1">
      <alignment horizontal="center" vertical="center"/>
    </xf>
    <xf numFmtId="181" fontId="40" fillId="2" borderId="7" xfId="0" applyNumberFormat="1" applyFont="1" applyFill="1" applyBorder="1" applyAlignment="1">
      <alignment horizontal="center" vertical="center"/>
    </xf>
    <xf numFmtId="181" fontId="40" fillId="2" borderId="13" xfId="0" applyNumberFormat="1" applyFont="1" applyFill="1" applyBorder="1" applyAlignment="1">
      <alignment horizontal="center" vertical="center"/>
    </xf>
    <xf numFmtId="179" fontId="12" fillId="0" borderId="166" xfId="0" applyNumberFormat="1" applyFont="1" applyBorder="1" applyAlignment="1">
      <alignment horizontal="center" vertical="center"/>
    </xf>
    <xf numFmtId="178" fontId="40" fillId="2" borderId="5" xfId="0" applyNumberFormat="1" applyFont="1" applyFill="1" applyBorder="1" applyAlignment="1">
      <alignment horizontal="center" vertical="center"/>
    </xf>
    <xf numFmtId="178" fontId="40" fillId="2" borderId="11" xfId="0" applyNumberFormat="1" applyFont="1" applyFill="1" applyBorder="1" applyAlignment="1">
      <alignment horizontal="center" vertical="center"/>
    </xf>
    <xf numFmtId="178" fontId="40" fillId="2" borderId="7" xfId="0" applyNumberFormat="1" applyFont="1" applyFill="1" applyBorder="1" applyAlignment="1">
      <alignment horizontal="center" vertical="center"/>
    </xf>
    <xf numFmtId="178" fontId="40" fillId="2" borderId="13" xfId="0" applyNumberFormat="1" applyFont="1" applyFill="1" applyBorder="1" applyAlignment="1">
      <alignment horizontal="center" vertical="center"/>
    </xf>
    <xf numFmtId="177" fontId="16" fillId="2" borderId="5" xfId="0" applyNumberFormat="1" applyFont="1" applyFill="1" applyBorder="1" applyAlignment="1">
      <alignment horizontal="center" vertical="center" shrinkToFit="1"/>
    </xf>
    <xf numFmtId="177" fontId="16" fillId="2" borderId="11" xfId="0" applyNumberFormat="1" applyFont="1" applyFill="1" applyBorder="1" applyAlignment="1">
      <alignment horizontal="center" vertical="center" shrinkToFit="1"/>
    </xf>
    <xf numFmtId="177" fontId="16" fillId="2" borderId="7" xfId="0" applyNumberFormat="1" applyFont="1" applyFill="1" applyBorder="1" applyAlignment="1">
      <alignment horizontal="center" vertical="center" shrinkToFit="1"/>
    </xf>
    <xf numFmtId="177" fontId="16" fillId="2" borderId="13" xfId="0" applyNumberFormat="1" applyFont="1" applyFill="1" applyBorder="1" applyAlignment="1">
      <alignment horizontal="center" vertical="center" shrinkToFit="1"/>
    </xf>
    <xf numFmtId="0" fontId="0" fillId="2" borderId="5" xfId="0" applyFill="1" applyBorder="1"/>
    <xf numFmtId="0" fontId="0" fillId="2" borderId="11" xfId="0" applyFill="1" applyBorder="1"/>
    <xf numFmtId="0" fontId="0" fillId="2" borderId="7" xfId="0" applyFill="1" applyBorder="1"/>
    <xf numFmtId="0" fontId="0" fillId="2" borderId="13" xfId="0" applyFill="1" applyBorder="1"/>
    <xf numFmtId="0" fontId="0" fillId="2" borderId="5" xfId="0" applyFill="1" applyBorder="1" applyAlignment="1">
      <alignment shrinkToFit="1"/>
    </xf>
    <xf numFmtId="0" fontId="0" fillId="2" borderId="11" xfId="0" applyFill="1" applyBorder="1" applyAlignment="1">
      <alignment shrinkToFit="1"/>
    </xf>
    <xf numFmtId="0" fontId="0" fillId="2" borderId="7" xfId="0" applyFill="1" applyBorder="1" applyAlignment="1">
      <alignment shrinkToFit="1"/>
    </xf>
    <xf numFmtId="0" fontId="0" fillId="2" borderId="13" xfId="0" applyFill="1" applyBorder="1" applyAlignment="1">
      <alignment shrinkToFit="1"/>
    </xf>
    <xf numFmtId="3" fontId="24" fillId="0" borderId="0" xfId="0" applyNumberFormat="1" applyFont="1" applyAlignment="1" applyProtection="1">
      <alignment vertical="center" wrapText="1"/>
      <protection locked="0"/>
    </xf>
    <xf numFmtId="3" fontId="14" fillId="0" borderId="12" xfId="0" applyNumberFormat="1" applyFont="1" applyBorder="1" applyAlignment="1" applyProtection="1">
      <alignment vertical="center" wrapText="1"/>
      <protection locked="0"/>
    </xf>
    <xf numFmtId="3" fontId="14" fillId="0" borderId="0" xfId="0" applyNumberFormat="1" applyFont="1" applyAlignment="1" applyProtection="1">
      <alignment vertical="center" wrapText="1"/>
      <protection locked="0"/>
    </xf>
    <xf numFmtId="183" fontId="42" fillId="2" borderId="19" xfId="0" applyNumberFormat="1" applyFont="1" applyFill="1" applyBorder="1" applyAlignment="1">
      <alignment horizontal="center" vertical="center" wrapText="1"/>
    </xf>
    <xf numFmtId="183" fontId="42" fillId="2" borderId="0" xfId="0" applyNumberFormat="1" applyFont="1" applyFill="1" applyAlignment="1">
      <alignment horizontal="center" vertical="center" wrapText="1"/>
    </xf>
    <xf numFmtId="183" fontId="42" fillId="2" borderId="12" xfId="0" applyNumberFormat="1" applyFont="1" applyFill="1" applyBorder="1" applyAlignment="1">
      <alignment horizontal="center" vertical="center" wrapText="1"/>
    </xf>
    <xf numFmtId="183" fontId="42" fillId="2" borderId="6" xfId="0" applyNumberFormat="1" applyFont="1" applyFill="1" applyBorder="1" applyAlignment="1">
      <alignment horizontal="center" vertical="center" wrapText="1"/>
    </xf>
    <xf numFmtId="183" fontId="42" fillId="2" borderId="7" xfId="0" applyNumberFormat="1" applyFont="1" applyFill="1" applyBorder="1" applyAlignment="1">
      <alignment horizontal="center" vertical="center" wrapText="1"/>
    </xf>
    <xf numFmtId="183" fontId="42" fillId="2" borderId="13"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xf>
    <xf numFmtId="177" fontId="8" fillId="2" borderId="11" xfId="0" applyNumberFormat="1" applyFont="1" applyFill="1" applyBorder="1" applyAlignment="1">
      <alignment horizontal="center" vertical="center"/>
    </xf>
    <xf numFmtId="177" fontId="8" fillId="2" borderId="7" xfId="0" applyNumberFormat="1" applyFont="1" applyFill="1" applyBorder="1" applyAlignment="1">
      <alignment horizontal="center" vertical="center"/>
    </xf>
    <xf numFmtId="177" fontId="8" fillId="2" borderId="13" xfId="0" applyNumberFormat="1" applyFont="1" applyFill="1" applyBorder="1" applyAlignment="1">
      <alignment horizontal="center" vertical="center"/>
    </xf>
    <xf numFmtId="3" fontId="24" fillId="0" borderId="12" xfId="0" applyNumberFormat="1" applyFont="1" applyBorder="1" applyAlignment="1" applyProtection="1">
      <alignment vertical="center" wrapText="1"/>
      <protection locked="0"/>
    </xf>
    <xf numFmtId="0" fontId="42" fillId="2" borderId="19"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12"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13" xfId="0" applyFont="1" applyFill="1" applyBorder="1" applyAlignment="1">
      <alignment horizontal="center" vertical="center" wrapText="1"/>
    </xf>
    <xf numFmtId="3" fontId="24" fillId="0" borderId="0" xfId="0" applyNumberFormat="1" applyFont="1" applyAlignment="1" applyProtection="1">
      <alignment horizontal="left" vertical="center" wrapText="1"/>
      <protection locked="0"/>
    </xf>
    <xf numFmtId="3" fontId="24" fillId="0" borderId="12" xfId="0" applyNumberFormat="1" applyFont="1" applyBorder="1" applyAlignment="1" applyProtection="1">
      <alignment horizontal="left" vertical="center" wrapText="1"/>
      <protection locked="0"/>
    </xf>
    <xf numFmtId="0" fontId="10" fillId="0" borderId="151" xfId="0" applyFont="1" applyBorder="1" applyAlignment="1" applyProtection="1">
      <alignment horizontal="center" vertical="center"/>
      <protection locked="0"/>
    </xf>
    <xf numFmtId="176" fontId="16" fillId="0" borderId="11" xfId="0" applyNumberFormat="1" applyFont="1" applyBorder="1" applyAlignment="1" applyProtection="1">
      <alignment horizontal="center" vertical="center"/>
      <protection locked="0"/>
    </xf>
    <xf numFmtId="176" fontId="16" fillId="0" borderId="7" xfId="0" applyNumberFormat="1" applyFont="1" applyBorder="1" applyAlignment="1" applyProtection="1">
      <alignment horizontal="center" vertical="center"/>
      <protection locked="0"/>
    </xf>
    <xf numFmtId="176" fontId="16" fillId="0" borderId="13" xfId="0" applyNumberFormat="1" applyFont="1" applyBorder="1" applyAlignment="1" applyProtection="1">
      <alignment horizontal="center" vertical="center"/>
      <protection locked="0"/>
    </xf>
    <xf numFmtId="0" fontId="10" fillId="0" borderId="84"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177" fontId="10" fillId="0" borderId="4" xfId="0" applyNumberFormat="1" applyFont="1" applyBorder="1" applyAlignment="1">
      <alignment horizontal="left" vertical="center"/>
    </xf>
    <xf numFmtId="177" fontId="10" fillId="0" borderId="5" xfId="0" applyNumberFormat="1" applyFont="1" applyBorder="1" applyAlignment="1">
      <alignment horizontal="left" vertical="center"/>
    </xf>
    <xf numFmtId="0" fontId="10" fillId="0" borderId="116" xfId="0" applyFont="1" applyBorder="1" applyAlignment="1" applyProtection="1">
      <alignment horizontal="center" vertical="center"/>
      <protection locked="0"/>
    </xf>
    <xf numFmtId="0" fontId="10" fillId="0" borderId="162"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51"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177" fontId="16" fillId="0" borderId="11" xfId="0" applyNumberFormat="1" applyFont="1" applyBorder="1" applyAlignment="1" applyProtection="1">
      <alignment horizontal="center" vertical="center"/>
      <protection locked="0"/>
    </xf>
    <xf numFmtId="177" fontId="16" fillId="0" borderId="7" xfId="0" applyNumberFormat="1" applyFont="1" applyBorder="1" applyAlignment="1" applyProtection="1">
      <alignment horizontal="center" vertical="center"/>
      <protection locked="0"/>
    </xf>
    <xf numFmtId="177" fontId="16" fillId="0" borderId="13" xfId="0" applyNumberFormat="1"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177" fontId="10" fillId="0" borderId="4" xfId="0" applyNumberFormat="1" applyFont="1" applyBorder="1" applyAlignment="1" applyProtection="1">
      <alignment horizontal="left" vertical="center"/>
      <protection locked="0"/>
    </xf>
    <xf numFmtId="177" fontId="10" fillId="0" borderId="5" xfId="0" applyNumberFormat="1" applyFont="1" applyBorder="1" applyAlignment="1" applyProtection="1">
      <alignment horizontal="left" vertical="center"/>
      <protection locked="0"/>
    </xf>
    <xf numFmtId="0" fontId="42" fillId="0" borderId="19"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42" fillId="0" borderId="7"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54" fillId="0" borderId="144" xfId="0" applyFont="1" applyBorder="1" applyAlignment="1">
      <alignment horizontal="center" vertical="center"/>
    </xf>
    <xf numFmtId="180" fontId="56" fillId="0" borderId="144" xfId="0" applyNumberFormat="1" applyFont="1" applyBorder="1" applyAlignment="1">
      <alignment horizontal="center" vertical="center"/>
    </xf>
    <xf numFmtId="0" fontId="56" fillId="0" borderId="144" xfId="0" applyFont="1" applyBorder="1" applyAlignment="1">
      <alignment horizontal="center" vertical="center"/>
    </xf>
    <xf numFmtId="0" fontId="23" fillId="2" borderId="5" xfId="0" applyFont="1" applyFill="1" applyBorder="1"/>
    <xf numFmtId="0" fontId="23" fillId="2" borderId="11" xfId="0" applyFont="1" applyFill="1" applyBorder="1"/>
    <xf numFmtId="0" fontId="23" fillId="2" borderId="7" xfId="0" applyFont="1" applyFill="1" applyBorder="1"/>
    <xf numFmtId="0" fontId="23" fillId="2" borderId="13" xfId="0" applyFont="1" applyFill="1" applyBorder="1"/>
    <xf numFmtId="49" fontId="24" fillId="0" borderId="0" xfId="0" applyNumberFormat="1" applyFont="1" applyAlignment="1" applyProtection="1">
      <alignment horizontal="left" vertical="center" wrapText="1"/>
      <protection locked="0"/>
    </xf>
    <xf numFmtId="49" fontId="24" fillId="0" borderId="12" xfId="0" applyNumberFormat="1" applyFont="1" applyBorder="1" applyAlignment="1" applyProtection="1">
      <alignment horizontal="left" vertical="center" wrapText="1"/>
      <protection locked="0"/>
    </xf>
    <xf numFmtId="0" fontId="2" fillId="0" borderId="167" xfId="0" applyFont="1" applyBorder="1" applyAlignment="1" applyProtection="1">
      <alignment horizontal="center" vertical="center"/>
      <protection locked="0"/>
    </xf>
    <xf numFmtId="0" fontId="2" fillId="0" borderId="168" xfId="0" applyFont="1" applyBorder="1" applyAlignment="1" applyProtection="1">
      <alignment horizontal="center" vertical="center"/>
      <protection locked="0"/>
    </xf>
    <xf numFmtId="177" fontId="20" fillId="2" borderId="19" xfId="0" applyNumberFormat="1" applyFont="1" applyFill="1" applyBorder="1" applyAlignment="1">
      <alignment horizontal="center" vertical="center" wrapText="1"/>
    </xf>
    <xf numFmtId="177" fontId="20" fillId="2" borderId="0" xfId="0" applyNumberFormat="1" applyFont="1" applyFill="1" applyAlignment="1">
      <alignment horizontal="center" vertical="center" wrapText="1"/>
    </xf>
    <xf numFmtId="177" fontId="20" fillId="2" borderId="12" xfId="0" applyNumberFormat="1" applyFont="1" applyFill="1" applyBorder="1" applyAlignment="1">
      <alignment horizontal="center" vertical="center" wrapText="1"/>
    </xf>
    <xf numFmtId="177" fontId="20" fillId="2" borderId="6" xfId="0" applyNumberFormat="1" applyFont="1" applyFill="1" applyBorder="1" applyAlignment="1">
      <alignment horizontal="center" vertical="center" wrapText="1"/>
    </xf>
    <xf numFmtId="177" fontId="20" fillId="2" borderId="7" xfId="0" applyNumberFormat="1" applyFont="1" applyFill="1" applyBorder="1" applyAlignment="1">
      <alignment horizontal="center" vertical="center" wrapText="1"/>
    </xf>
    <xf numFmtId="177" fontId="20" fillId="2" borderId="13" xfId="0" applyNumberFormat="1" applyFont="1" applyFill="1" applyBorder="1" applyAlignment="1">
      <alignment horizontal="center" vertical="center" wrapText="1"/>
    </xf>
    <xf numFmtId="176" fontId="37" fillId="0" borderId="9" xfId="1" applyNumberFormat="1" applyBorder="1" applyAlignment="1" applyProtection="1">
      <alignment horizontal="center"/>
    </xf>
    <xf numFmtId="179" fontId="29" fillId="0" borderId="169" xfId="0" applyNumberFormat="1" applyFont="1" applyBorder="1" applyAlignment="1">
      <alignment horizontal="center" vertical="center"/>
    </xf>
    <xf numFmtId="179" fontId="12" fillId="0" borderId="170" xfId="0" applyNumberFormat="1" applyFont="1" applyBorder="1" applyAlignment="1">
      <alignment horizontal="center" vertical="center"/>
    </xf>
    <xf numFmtId="179" fontId="12" fillId="0" borderId="171" xfId="0" applyNumberFormat="1" applyFont="1" applyBorder="1" applyAlignment="1">
      <alignment horizontal="center" vertical="center"/>
    </xf>
    <xf numFmtId="179" fontId="12" fillId="0" borderId="172" xfId="0" applyNumberFormat="1" applyFont="1" applyBorder="1" applyAlignment="1">
      <alignment horizontal="center" vertical="center"/>
    </xf>
    <xf numFmtId="0" fontId="18" fillId="0" borderId="101" xfId="0" applyFont="1" applyBorder="1" applyAlignment="1" applyProtection="1">
      <alignment horizontal="center" vertical="center" wrapText="1"/>
      <protection locked="0"/>
    </xf>
    <xf numFmtId="0" fontId="18" fillId="0" borderId="118" xfId="0" applyFont="1" applyBorder="1" applyAlignment="1" applyProtection="1">
      <alignment horizontal="center" vertical="center" wrapText="1"/>
      <protection locked="0"/>
    </xf>
    <xf numFmtId="3" fontId="14" fillId="0" borderId="0" xfId="0" applyNumberFormat="1" applyFont="1" applyAlignment="1" applyProtection="1">
      <alignment horizontal="left" vertical="center"/>
      <protection locked="0"/>
    </xf>
    <xf numFmtId="179" fontId="12" fillId="0" borderId="6" xfId="0" applyNumberFormat="1" applyFont="1" applyBorder="1" applyAlignment="1">
      <alignment horizontal="center" vertical="center"/>
    </xf>
    <xf numFmtId="179" fontId="12" fillId="0" borderId="7" xfId="0" applyNumberFormat="1" applyFont="1" applyBorder="1" applyAlignment="1">
      <alignment horizontal="center" vertical="center"/>
    </xf>
    <xf numFmtId="3" fontId="14" fillId="0" borderId="5" xfId="0" applyNumberFormat="1" applyFont="1" applyBorder="1" applyAlignment="1" applyProtection="1">
      <alignment horizontal="left" vertical="center"/>
      <protection locked="0"/>
    </xf>
    <xf numFmtId="0" fontId="24" fillId="0" borderId="110" xfId="0" applyFont="1" applyBorder="1" applyAlignment="1" applyProtection="1">
      <alignment horizontal="center" vertical="center"/>
      <protection locked="0"/>
    </xf>
    <xf numFmtId="0" fontId="24" fillId="0" borderId="119" xfId="0" applyFont="1" applyBorder="1" applyAlignment="1" applyProtection="1">
      <alignment horizontal="center" vertical="center"/>
      <protection locked="0"/>
    </xf>
    <xf numFmtId="0" fontId="24" fillId="0" borderId="119" xfId="0" applyFont="1" applyBorder="1" applyAlignment="1" applyProtection="1">
      <alignment horizontal="center" vertical="center" wrapText="1"/>
      <protection locked="0"/>
    </xf>
    <xf numFmtId="0" fontId="24" fillId="0" borderId="110" xfId="0" applyFont="1" applyBorder="1" applyAlignment="1" applyProtection="1">
      <alignment horizontal="center" vertical="center" wrapText="1"/>
      <protection locked="0"/>
    </xf>
    <xf numFmtId="0" fontId="24" fillId="0" borderId="173" xfId="0" applyFont="1" applyBorder="1" applyAlignment="1" applyProtection="1">
      <alignment horizontal="center" vertical="center" wrapText="1"/>
      <protection locked="0"/>
    </xf>
    <xf numFmtId="0" fontId="24" fillId="0" borderId="174" xfId="0" applyFont="1" applyBorder="1" applyAlignment="1" applyProtection="1">
      <alignment horizontal="center" vertical="center"/>
      <protection locked="0"/>
    </xf>
    <xf numFmtId="0" fontId="24" fillId="0" borderId="118" xfId="0" applyFont="1" applyBorder="1" applyAlignment="1" applyProtection="1">
      <alignment horizontal="center" vertical="center"/>
      <protection locked="0"/>
    </xf>
    <xf numFmtId="0" fontId="24" fillId="0" borderId="173" xfId="0" applyFont="1" applyBorder="1" applyAlignment="1" applyProtection="1">
      <alignment horizontal="center" vertical="center"/>
      <protection locked="0"/>
    </xf>
    <xf numFmtId="3" fontId="24" fillId="0" borderId="0" xfId="0" applyNumberFormat="1" applyFont="1" applyAlignment="1" applyProtection="1">
      <alignment horizontal="left" vertical="top" shrinkToFit="1"/>
      <protection locked="0"/>
    </xf>
    <xf numFmtId="3" fontId="24" fillId="0" borderId="12" xfId="0" applyNumberFormat="1" applyFont="1" applyBorder="1" applyAlignment="1" applyProtection="1">
      <alignment horizontal="left" vertical="top" shrinkToFit="1"/>
      <protection locked="0"/>
    </xf>
    <xf numFmtId="0" fontId="15" fillId="0" borderId="119" xfId="0" applyFont="1" applyBorder="1" applyAlignment="1" applyProtection="1">
      <alignment horizontal="center" vertical="center" wrapText="1"/>
      <protection locked="0"/>
    </xf>
    <xf numFmtId="0" fontId="15" fillId="0" borderId="118" xfId="0" applyFont="1" applyBorder="1" applyAlignment="1" applyProtection="1">
      <alignment horizontal="center" vertical="center" wrapText="1"/>
      <protection locked="0"/>
    </xf>
    <xf numFmtId="176" fontId="40" fillId="2" borderId="5" xfId="0" applyNumberFormat="1" applyFont="1" applyFill="1" applyBorder="1" applyAlignment="1">
      <alignment horizontal="center" vertical="center"/>
    </xf>
    <xf numFmtId="176" fontId="40" fillId="2" borderId="11" xfId="0" applyNumberFormat="1" applyFont="1" applyFill="1" applyBorder="1" applyAlignment="1">
      <alignment horizontal="center" vertical="center"/>
    </xf>
    <xf numFmtId="176" fontId="40" fillId="2" borderId="7" xfId="0" applyNumberFormat="1" applyFont="1" applyFill="1" applyBorder="1" applyAlignment="1">
      <alignment horizontal="center" vertical="center"/>
    </xf>
    <xf numFmtId="176" fontId="40" fillId="2" borderId="13" xfId="0" applyNumberFormat="1" applyFont="1" applyFill="1" applyBorder="1" applyAlignment="1">
      <alignment horizontal="center" vertical="center"/>
    </xf>
    <xf numFmtId="0" fontId="15" fillId="0" borderId="101" xfId="0" applyFont="1" applyBorder="1" applyAlignment="1" applyProtection="1">
      <alignment horizontal="center" vertical="center" wrapText="1"/>
      <protection locked="0"/>
    </xf>
    <xf numFmtId="0" fontId="15" fillId="0" borderId="110" xfId="0" applyFont="1" applyBorder="1" applyAlignment="1" applyProtection="1">
      <alignment horizontal="center" vertical="center" wrapText="1"/>
      <protection locked="0"/>
    </xf>
    <xf numFmtId="0" fontId="14" fillId="0" borderId="101" xfId="0" applyFont="1" applyBorder="1" applyAlignment="1" applyProtection="1">
      <alignment horizontal="center" vertical="center" wrapText="1"/>
      <protection locked="0"/>
    </xf>
    <xf numFmtId="0" fontId="14" fillId="0" borderId="110" xfId="0" applyFont="1" applyBorder="1" applyAlignment="1" applyProtection="1">
      <alignment horizontal="center" vertical="center" wrapText="1"/>
      <protection locked="0"/>
    </xf>
    <xf numFmtId="179" fontId="12" fillId="0" borderId="169" xfId="0" applyNumberFormat="1" applyFont="1" applyBorder="1" applyAlignment="1">
      <alignment horizontal="center" vertical="center"/>
    </xf>
    <xf numFmtId="179" fontId="12" fillId="0" borderId="164" xfId="0" applyNumberFormat="1" applyFont="1" applyBorder="1" applyAlignment="1">
      <alignment horizontal="center" vertical="center"/>
    </xf>
    <xf numFmtId="179" fontId="12" fillId="0" borderId="165" xfId="0" applyNumberFormat="1" applyFont="1" applyBorder="1" applyAlignment="1">
      <alignment horizontal="center" vertical="center"/>
    </xf>
    <xf numFmtId="0" fontId="24" fillId="0" borderId="101" xfId="0" applyFont="1" applyBorder="1" applyAlignment="1" applyProtection="1">
      <alignment horizontal="center" vertical="center"/>
      <protection locked="0"/>
    </xf>
    <xf numFmtId="3" fontId="24" fillId="0" borderId="0" xfId="0" applyNumberFormat="1" applyFont="1" applyAlignment="1" applyProtection="1">
      <alignment horizontal="left" vertical="center"/>
      <protection locked="0"/>
    </xf>
    <xf numFmtId="3" fontId="24" fillId="0" borderId="12" xfId="0" applyNumberFormat="1" applyFont="1" applyBorder="1" applyAlignment="1" applyProtection="1">
      <alignment horizontal="left" vertical="center"/>
      <protection locked="0"/>
    </xf>
    <xf numFmtId="3" fontId="24" fillId="0" borderId="0" xfId="0" applyNumberFormat="1" applyFont="1" applyAlignment="1" applyProtection="1">
      <alignment horizontal="left" vertical="center" shrinkToFit="1"/>
      <protection locked="0"/>
    </xf>
    <xf numFmtId="3" fontId="24" fillId="0" borderId="12" xfId="0" applyNumberFormat="1" applyFont="1" applyBorder="1" applyAlignment="1" applyProtection="1">
      <alignment horizontal="left" vertical="center" shrinkToFit="1"/>
      <protection locked="0"/>
    </xf>
    <xf numFmtId="0" fontId="24" fillId="0" borderId="114" xfId="0" applyFont="1" applyBorder="1" applyAlignment="1" applyProtection="1">
      <alignment horizontal="center" vertical="center"/>
      <protection locked="0"/>
    </xf>
    <xf numFmtId="0" fontId="10" fillId="0" borderId="84" xfId="0" applyFont="1" applyBorder="1" applyAlignment="1">
      <alignment horizontal="center" vertical="center"/>
    </xf>
    <xf numFmtId="0" fontId="10" fillId="0" borderId="50" xfId="0" applyFont="1" applyBorder="1" applyAlignment="1">
      <alignment horizontal="center" vertical="center"/>
    </xf>
    <xf numFmtId="0" fontId="8" fillId="0" borderId="84" xfId="0" applyFont="1" applyBorder="1" applyAlignment="1">
      <alignment horizontal="center" vertical="center"/>
    </xf>
    <xf numFmtId="0" fontId="8" fillId="0" borderId="5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176" fontId="42" fillId="0" borderId="19" xfId="0" applyNumberFormat="1" applyFont="1" applyBorder="1" applyAlignment="1" applyProtection="1">
      <alignment horizontal="center" vertical="center" wrapText="1"/>
      <protection locked="0"/>
    </xf>
    <xf numFmtId="176" fontId="42" fillId="0" borderId="0" xfId="0" applyNumberFormat="1" applyFont="1" applyAlignment="1" applyProtection="1">
      <alignment horizontal="center" vertical="center" wrapText="1"/>
      <protection locked="0"/>
    </xf>
    <xf numFmtId="176" fontId="42" fillId="0" borderId="12" xfId="0" applyNumberFormat="1" applyFont="1" applyBorder="1" applyAlignment="1" applyProtection="1">
      <alignment horizontal="center" vertical="center" wrapText="1"/>
      <protection locked="0"/>
    </xf>
    <xf numFmtId="176" fontId="42" fillId="0" borderId="6" xfId="0" applyNumberFormat="1" applyFont="1" applyBorder="1" applyAlignment="1" applyProtection="1">
      <alignment horizontal="center" vertical="center" wrapText="1"/>
      <protection locked="0"/>
    </xf>
    <xf numFmtId="176" fontId="42" fillId="0" borderId="7" xfId="0" applyNumberFormat="1" applyFont="1" applyBorder="1" applyAlignment="1" applyProtection="1">
      <alignment horizontal="center" vertical="center" wrapText="1"/>
      <protection locked="0"/>
    </xf>
    <xf numFmtId="176" fontId="42" fillId="0" borderId="13" xfId="0" applyNumberFormat="1" applyFont="1" applyBorder="1" applyAlignment="1" applyProtection="1">
      <alignment horizontal="center" vertical="center" wrapText="1"/>
      <protection locked="0"/>
    </xf>
    <xf numFmtId="176" fontId="50" fillId="0" borderId="5" xfId="0" applyNumberFormat="1" applyFont="1" applyBorder="1" applyAlignment="1" applyProtection="1">
      <alignment horizontal="center" vertical="center"/>
      <protection locked="0"/>
    </xf>
    <xf numFmtId="176" fontId="50" fillId="0" borderId="11" xfId="0" applyNumberFormat="1" applyFont="1" applyBorder="1" applyAlignment="1" applyProtection="1">
      <alignment horizontal="center" vertical="center"/>
      <protection locked="0"/>
    </xf>
    <xf numFmtId="176" fontId="50" fillId="0" borderId="7" xfId="0" applyNumberFormat="1" applyFont="1" applyBorder="1" applyAlignment="1" applyProtection="1">
      <alignment horizontal="center" vertical="center"/>
      <protection locked="0"/>
    </xf>
    <xf numFmtId="176" fontId="50" fillId="0" borderId="13" xfId="0" applyNumberFormat="1" applyFont="1" applyBorder="1" applyAlignment="1" applyProtection="1">
      <alignment horizontal="center" vertical="center"/>
      <protection locked="0"/>
    </xf>
    <xf numFmtId="177" fontId="50" fillId="0" borderId="5" xfId="0" applyNumberFormat="1" applyFont="1" applyBorder="1" applyAlignment="1" applyProtection="1">
      <alignment horizontal="center" vertical="center"/>
      <protection locked="0"/>
    </xf>
    <xf numFmtId="177" fontId="50" fillId="0" borderId="11" xfId="0" applyNumberFormat="1" applyFont="1" applyBorder="1" applyAlignment="1" applyProtection="1">
      <alignment horizontal="center" vertical="center"/>
      <protection locked="0"/>
    </xf>
    <xf numFmtId="177" fontId="50" fillId="0" borderId="7" xfId="0" applyNumberFormat="1" applyFont="1" applyBorder="1" applyAlignment="1" applyProtection="1">
      <alignment horizontal="center" vertical="center"/>
      <protection locked="0"/>
    </xf>
    <xf numFmtId="177" fontId="50" fillId="0" borderId="13" xfId="0" applyNumberFormat="1" applyFont="1" applyBorder="1" applyAlignment="1" applyProtection="1">
      <alignment horizontal="center" vertical="center"/>
      <protection locked="0"/>
    </xf>
    <xf numFmtId="180" fontId="55" fillId="0" borderId="144" xfId="0" applyNumberFormat="1" applyFont="1" applyBorder="1" applyAlignment="1">
      <alignment horizontal="center" vertical="center"/>
    </xf>
    <xf numFmtId="0" fontId="55" fillId="0" borderId="144" xfId="0" applyFont="1" applyBorder="1" applyAlignment="1">
      <alignment horizontal="center" vertical="center"/>
    </xf>
    <xf numFmtId="0" fontId="10" fillId="0" borderId="92" xfId="0" applyFont="1" applyBorder="1" applyAlignment="1">
      <alignment horizontal="center" vertical="center"/>
    </xf>
    <xf numFmtId="179" fontId="12" fillId="0" borderId="175" xfId="0" applyNumberFormat="1" applyFont="1" applyBorder="1" applyAlignment="1">
      <alignment horizontal="center" vertical="center"/>
    </xf>
    <xf numFmtId="3" fontId="24" fillId="0" borderId="5" xfId="0" applyNumberFormat="1" applyFont="1" applyBorder="1" applyAlignment="1" applyProtection="1">
      <alignment horizontal="left" vertical="center" shrinkToFit="1"/>
      <protection locked="0"/>
    </xf>
    <xf numFmtId="3" fontId="24" fillId="0" borderId="11" xfId="0" applyNumberFormat="1" applyFont="1" applyBorder="1" applyAlignment="1" applyProtection="1">
      <alignment horizontal="left" vertical="center" shrinkToFit="1"/>
      <protection locked="0"/>
    </xf>
    <xf numFmtId="187" fontId="35" fillId="0" borderId="9" xfId="2" applyNumberFormat="1" applyFont="1" applyBorder="1" applyAlignment="1" applyProtection="1">
      <alignment vertical="center"/>
      <protection locked="0"/>
    </xf>
    <xf numFmtId="187" fontId="35" fillId="0" borderId="14" xfId="2" applyNumberFormat="1" applyFont="1" applyBorder="1" applyAlignment="1" applyProtection="1">
      <alignment vertical="center"/>
      <protection locked="0"/>
    </xf>
    <xf numFmtId="187" fontId="23" fillId="0" borderId="9" xfId="2" applyNumberFormat="1" applyFont="1" applyBorder="1" applyAlignment="1" applyProtection="1">
      <alignment vertical="center"/>
      <protection locked="0"/>
    </xf>
    <xf numFmtId="187" fontId="23" fillId="0" borderId="14" xfId="2" applyNumberFormat="1" applyFont="1" applyBorder="1" applyAlignment="1" applyProtection="1">
      <alignment vertical="center"/>
      <protection locked="0"/>
    </xf>
    <xf numFmtId="0" fontId="14" fillId="0" borderId="119" xfId="0" applyFont="1" applyBorder="1" applyAlignment="1" applyProtection="1">
      <alignment horizontal="center" vertical="center"/>
      <protection locked="0"/>
    </xf>
    <xf numFmtId="0" fontId="14" fillId="0" borderId="110" xfId="0" applyFont="1" applyBorder="1" applyAlignment="1" applyProtection="1">
      <alignment horizontal="center" vertical="center"/>
      <protection locked="0"/>
    </xf>
    <xf numFmtId="0" fontId="14" fillId="0" borderId="118" xfId="0" applyFont="1" applyBorder="1" applyAlignment="1" applyProtection="1">
      <alignment horizontal="center" vertical="center"/>
      <protection locked="0"/>
    </xf>
    <xf numFmtId="3" fontId="24" fillId="0" borderId="0" xfId="0" applyNumberFormat="1" applyFont="1" applyAlignment="1" applyProtection="1">
      <alignment horizontal="left" shrinkToFit="1"/>
      <protection locked="0"/>
    </xf>
    <xf numFmtId="3" fontId="24" fillId="0" borderId="12" xfId="0" applyNumberFormat="1" applyFont="1" applyBorder="1" applyAlignment="1" applyProtection="1">
      <alignment horizontal="left" shrinkToFit="1"/>
      <protection locked="0"/>
    </xf>
    <xf numFmtId="0" fontId="14" fillId="0" borderId="173" xfId="0" applyFont="1" applyBorder="1" applyAlignment="1" applyProtection="1">
      <alignment horizontal="center" vertical="center"/>
      <protection locked="0"/>
    </xf>
    <xf numFmtId="0" fontId="15" fillId="0" borderId="119"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173" xfId="0" applyFont="1" applyBorder="1" applyAlignment="1" applyProtection="1">
      <alignment horizontal="center" vertical="center"/>
      <protection locked="0"/>
    </xf>
    <xf numFmtId="179" fontId="29" fillId="0" borderId="176" xfId="0" applyNumberFormat="1" applyFont="1" applyBorder="1" applyAlignment="1">
      <alignment horizontal="center" vertical="center"/>
    </xf>
    <xf numFmtId="177" fontId="16" fillId="0" borderId="5"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12" xfId="0" applyNumberFormat="1" applyFont="1" applyBorder="1" applyAlignment="1">
      <alignment horizontal="right" vertical="center"/>
    </xf>
    <xf numFmtId="177" fontId="16" fillId="0" borderId="7" xfId="0" applyNumberFormat="1" applyFont="1" applyBorder="1" applyAlignment="1">
      <alignment horizontal="right" vertical="center"/>
    </xf>
    <xf numFmtId="177" fontId="16" fillId="0" borderId="13" xfId="0" applyNumberFormat="1" applyFont="1" applyBorder="1" applyAlignment="1">
      <alignment horizontal="right" vertical="center"/>
    </xf>
    <xf numFmtId="14" fontId="25" fillId="0" borderId="7" xfId="0" applyNumberFormat="1" applyFont="1" applyBorder="1"/>
    <xf numFmtId="181" fontId="23" fillId="0" borderId="9" xfId="2" applyNumberFormat="1" applyFont="1" applyBorder="1" applyAlignment="1">
      <alignment vertical="center"/>
    </xf>
    <xf numFmtId="181" fontId="23" fillId="0" borderId="14" xfId="2" applyNumberFormat="1" applyFont="1" applyBorder="1" applyAlignment="1">
      <alignment vertical="center"/>
    </xf>
  </cellXfs>
  <cellStyles count="7">
    <cellStyle name="ハイパーリンク" xfId="1" builtinId="8"/>
    <cellStyle name="桁区切り" xfId="2" builtinId="6"/>
    <cellStyle name="標準" xfId="0" builtinId="0"/>
    <cellStyle name="標準_Owari" xfId="3" xr:uid="{00000000-0005-0000-0000-000003000000}"/>
    <cellStyle name="標準_Sheet1" xfId="4" xr:uid="{00000000-0005-0000-0000-000004000000}"/>
    <cellStyle name="標準_Sheet2" xfId="5" xr:uid="{00000000-0005-0000-0000-000005000000}"/>
    <cellStyle name="標準_Sheet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26157;&#21644;!A1"/><Relationship Id="rId13" Type="http://schemas.openxmlformats.org/officeDocument/2006/relationships/hyperlink" Target="#&#20013;&#26449;!A1"/><Relationship Id="rId3" Type="http://schemas.openxmlformats.org/officeDocument/2006/relationships/hyperlink" Target="#&#22825;&#30333;!A1"/><Relationship Id="rId7" Type="http://schemas.openxmlformats.org/officeDocument/2006/relationships/hyperlink" Target="#&#29790;&#31298;!A1"/><Relationship Id="rId12" Type="http://schemas.openxmlformats.org/officeDocument/2006/relationships/hyperlink" Target="#&#35199;!A1"/><Relationship Id="rId17" Type="http://schemas.openxmlformats.org/officeDocument/2006/relationships/hyperlink" Target="#&#20013;&#12539;&#26481;!A39"/><Relationship Id="rId2" Type="http://schemas.openxmlformats.org/officeDocument/2006/relationships/hyperlink" Target="#&#21315;&#31278;!A1"/><Relationship Id="rId16" Type="http://schemas.openxmlformats.org/officeDocument/2006/relationships/hyperlink" Target="#&#20013;&#24029;!A1"/><Relationship Id="rId1" Type="http://schemas.openxmlformats.org/officeDocument/2006/relationships/image" Target="../media/image1.emf"/><Relationship Id="rId6" Type="http://schemas.openxmlformats.org/officeDocument/2006/relationships/hyperlink" Target="#&#23432;&#23665;!A1"/><Relationship Id="rId11" Type="http://schemas.openxmlformats.org/officeDocument/2006/relationships/hyperlink" Target="#&#21271;!A1"/><Relationship Id="rId5" Type="http://schemas.openxmlformats.org/officeDocument/2006/relationships/hyperlink" Target="#&#20013;&#12539;&#26481;!A1"/><Relationship Id="rId15" Type="http://schemas.openxmlformats.org/officeDocument/2006/relationships/hyperlink" Target="#&#29105;&#30000;&#12539;&#28207;!A39"/><Relationship Id="rId10" Type="http://schemas.openxmlformats.org/officeDocument/2006/relationships/hyperlink" Target="#&#32209;!A1"/><Relationship Id="rId4" Type="http://schemas.openxmlformats.org/officeDocument/2006/relationships/hyperlink" Target="#&#29105;&#30000;&#12539;&#28207;!A1"/><Relationship Id="rId9" Type="http://schemas.openxmlformats.org/officeDocument/2006/relationships/hyperlink" Target="#&#21517;&#26481;!A1"/><Relationship Id="rId14" Type="http://schemas.openxmlformats.org/officeDocument/2006/relationships/hyperlink" Target="#&#21335;!A1"/></Relationships>
</file>

<file path=xl/drawings/_rels/drawing2.xml.rels><?xml version="1.0" encoding="UTF-8" standalone="yes"?>
<Relationships xmlns="http://schemas.openxmlformats.org/package/2006/relationships"><Relationship Id="rId8" Type="http://schemas.openxmlformats.org/officeDocument/2006/relationships/hyperlink" Target="#&#26085;&#36914;&#12539;&#38263;&#20037;&#25163;&#12539;&#24859;&#30693;&#12539;&#35914;&#26126;!A1"/><Relationship Id="rId13" Type="http://schemas.openxmlformats.org/officeDocument/2006/relationships/hyperlink" Target="#&#24859;&#35199;&#12539;&#24357;&#23500;&#12539;&#12354;&#12414;&#12539;&#28023;&#37096;!A1"/><Relationship Id="rId18" Type="http://schemas.openxmlformats.org/officeDocument/2006/relationships/hyperlink" Target="#&#27743;&#21335;&#12539;&#28165;&#38920;&#12539;&#21271;&#21517;&#21476;&#23627;&#12539;&#35199;&#26149;&#26085;&#20117;!A30"/><Relationship Id="rId3" Type="http://schemas.openxmlformats.org/officeDocument/2006/relationships/hyperlink" Target="#&#26149;&#26085;&#20117;!A1"/><Relationship Id="rId21" Type="http://schemas.openxmlformats.org/officeDocument/2006/relationships/hyperlink" Target="#&#27743;&#21335;&#12539;&#28165;&#38920;&#12539;&#21271;&#21517;&#21476;&#23627;&#12539;&#35199;&#26149;&#26085;&#20117;!A44"/><Relationship Id="rId7" Type="http://schemas.openxmlformats.org/officeDocument/2006/relationships/hyperlink" Target="#&#30693;&#22810;&#12539;&#21322;&#30000;!A1"/><Relationship Id="rId12" Type="http://schemas.openxmlformats.org/officeDocument/2006/relationships/hyperlink" Target="#&#29356;&#23665;&#12539;&#20025;&#32701;!A1"/><Relationship Id="rId17" Type="http://schemas.openxmlformats.org/officeDocument/2006/relationships/hyperlink" Target="#&#31282;&#27810;&#12539;&#27941;&#23798;!A39"/><Relationship Id="rId25" Type="http://schemas.openxmlformats.org/officeDocument/2006/relationships/hyperlink" Target="#&#23567;&#29287;&#12539;&#23721;&#20489;!A1"/><Relationship Id="rId2" Type="http://schemas.openxmlformats.org/officeDocument/2006/relationships/hyperlink" Target="#&#31282;&#27810;&#12539;&#27941;&#23798;!A1"/><Relationship Id="rId16" Type="http://schemas.openxmlformats.org/officeDocument/2006/relationships/hyperlink" Target="#&#24859;&#35199;&#12539;&#24357;&#23500;&#12539;&#12354;&#12414;&#12539;&#28023;&#37096;!A44"/><Relationship Id="rId20" Type="http://schemas.openxmlformats.org/officeDocument/2006/relationships/hyperlink" Target="#&#29356;&#23665;&#12539;&#20025;&#32701;!A39"/><Relationship Id="rId1" Type="http://schemas.openxmlformats.org/officeDocument/2006/relationships/image" Target="../media/image2.emf"/><Relationship Id="rId6" Type="http://schemas.openxmlformats.org/officeDocument/2006/relationships/hyperlink" Target="#&#30693;&#22810;&#12539;&#21322;&#30000;!A39"/><Relationship Id="rId11" Type="http://schemas.openxmlformats.org/officeDocument/2006/relationships/hyperlink" Target="#&#22823;&#24220;&#12539;&#26481;&#28023;!A39"/><Relationship Id="rId24" Type="http://schemas.openxmlformats.org/officeDocument/2006/relationships/hyperlink" Target="#&#23567;&#29287;&#12539;&#23721;&#20489;!A39"/><Relationship Id="rId5" Type="http://schemas.openxmlformats.org/officeDocument/2006/relationships/hyperlink" Target="#&#24120;&#28369;&#12539;&#30693;&#22810;&#37089;!A1"/><Relationship Id="rId15" Type="http://schemas.openxmlformats.org/officeDocument/2006/relationships/hyperlink" Target="#&#28716;&#25144;&#12539;&#23614;&#24373;&#26093;!A1"/><Relationship Id="rId23" Type="http://schemas.openxmlformats.org/officeDocument/2006/relationships/hyperlink" Target="#&#19968;&#23470;!A1"/><Relationship Id="rId10" Type="http://schemas.openxmlformats.org/officeDocument/2006/relationships/hyperlink" Target="#&#22823;&#24220;&#12539;&#26481;&#28023;!A1"/><Relationship Id="rId19" Type="http://schemas.openxmlformats.org/officeDocument/2006/relationships/hyperlink" Target="#&#27743;&#21335;&#12539;&#28165;&#38920;&#12539;&#21271;&#21517;&#21476;&#23627;&#12539;&#35199;&#26149;&#26085;&#20117;!A37"/><Relationship Id="rId4" Type="http://schemas.openxmlformats.org/officeDocument/2006/relationships/hyperlink" Target="#&#27743;&#21335;&#12539;&#28165;&#38920;&#12539;&#21271;&#21517;&#21476;&#23627;&#12539;&#35199;&#26149;&#26085;&#20117;!A1"/><Relationship Id="rId9" Type="http://schemas.openxmlformats.org/officeDocument/2006/relationships/hyperlink" Target="#&#24120;&#28369;&#12539;&#30693;&#22810;&#37089;!A44"/><Relationship Id="rId14" Type="http://schemas.openxmlformats.org/officeDocument/2006/relationships/hyperlink" Target="#&#28716;&#25144;&#12539;&#23614;&#24373;&#26093;!A44"/><Relationship Id="rId22" Type="http://schemas.openxmlformats.org/officeDocument/2006/relationships/hyperlink" Target="#&#24859;&#35199;&#12539;&#24357;&#23500;&#12539;&#12354;&#12414;&#12539;&#28023;&#37096;!A36"/></Relationships>
</file>

<file path=xl/drawings/_rels/drawing3.xml.rels><?xml version="1.0" encoding="UTF-8" standalone="yes"?>
<Relationships xmlns="http://schemas.openxmlformats.org/package/2006/relationships"><Relationship Id="rId8" Type="http://schemas.openxmlformats.org/officeDocument/2006/relationships/hyperlink" Target="#&#21000;&#35895;&#12539;&#30693;&#31435;&#12539;&#39640;&#27996;!A1"/><Relationship Id="rId13" Type="http://schemas.openxmlformats.org/officeDocument/2006/relationships/hyperlink" Target="#&#35914;&#24029;&#12539;&#30000;&#21407;!A40"/><Relationship Id="rId3" Type="http://schemas.openxmlformats.org/officeDocument/2006/relationships/hyperlink" Target="#&#23433;&#22478;&#12539;&#30887;&#21335;!A1"/><Relationship Id="rId7" Type="http://schemas.openxmlformats.org/officeDocument/2006/relationships/hyperlink" Target="#&#23433;&#22478;&#12539;&#30887;&#21335;!A39"/><Relationship Id="rId12" Type="http://schemas.openxmlformats.org/officeDocument/2006/relationships/hyperlink" Target="#&#23713;&#23822;!A1"/><Relationship Id="rId2" Type="http://schemas.openxmlformats.org/officeDocument/2006/relationships/hyperlink" Target="#&#35914;&#30000;!A1"/><Relationship Id="rId16" Type="http://schemas.openxmlformats.org/officeDocument/2006/relationships/hyperlink" Target="#&#33970;&#37089;&#24066;&#12539;&#35914;&#24029;&#24066;!A1"/><Relationship Id="rId1" Type="http://schemas.openxmlformats.org/officeDocument/2006/relationships/image" Target="../media/image3.emf"/><Relationship Id="rId6" Type="http://schemas.openxmlformats.org/officeDocument/2006/relationships/hyperlink" Target="#&#26032;&#22478;&#12539;&#21271;&#35373;&#27005;&#37089;!A40"/><Relationship Id="rId11" Type="http://schemas.openxmlformats.org/officeDocument/2006/relationships/hyperlink" Target="#&#35199;&#23614;&#12539;&#33970;&#37089;!A1"/><Relationship Id="rId5" Type="http://schemas.openxmlformats.org/officeDocument/2006/relationships/hyperlink" Target="#&#35914;&#24029;&#12539;&#30000;&#21407;!A1"/><Relationship Id="rId15" Type="http://schemas.openxmlformats.org/officeDocument/2006/relationships/hyperlink" Target="#&#35914;&#30000;&#12539;&#12415;&#12424;&#12375;&#12539;&#38989;&#30000;&#37089;!A40"/><Relationship Id="rId10" Type="http://schemas.openxmlformats.org/officeDocument/2006/relationships/hyperlink" Target="#&#26032;&#22478;&#12539;&#21271;&#35373;&#27005;&#37089;!A1"/><Relationship Id="rId4" Type="http://schemas.openxmlformats.org/officeDocument/2006/relationships/hyperlink" Target="#&#35914;&#27211;!A1"/><Relationship Id="rId9" Type="http://schemas.openxmlformats.org/officeDocument/2006/relationships/hyperlink" Target="#&#21000;&#35895;&#12539;&#30693;&#31435;&#12539;&#39640;&#27996;!A39"/><Relationship Id="rId14" Type="http://schemas.openxmlformats.org/officeDocument/2006/relationships/hyperlink" Target="#&#35914;&#30000;&#12539;&#12415;&#12424;&#12375;&#12539;&#38989;&#30000;&#37089;!A30"/></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619125</xdr:colOff>
      <xdr:row>26</xdr:row>
      <xdr:rowOff>257175</xdr:rowOff>
    </xdr:to>
    <xdr:pic>
      <xdr:nvPicPr>
        <xdr:cNvPr id="69781" name="Picture 1">
          <a:extLst>
            <a:ext uri="{FF2B5EF4-FFF2-40B4-BE49-F238E27FC236}">
              <a16:creationId xmlns:a16="http://schemas.microsoft.com/office/drawing/2014/main" id="{DDAC7F14-905F-499D-8D2C-B20646F406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06125" cy="775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0</xdr:col>
      <xdr:colOff>0</xdr:colOff>
      <xdr:row>0</xdr:row>
      <xdr:rowOff>145676</xdr:rowOff>
    </xdr:from>
    <xdr:ext cx="1988493" cy="559192"/>
    <xdr:sp macro="" textlink="">
      <xdr:nvSpPr>
        <xdr:cNvPr id="3" name="テキスト ボックス 2">
          <a:extLst>
            <a:ext uri="{FF2B5EF4-FFF2-40B4-BE49-F238E27FC236}">
              <a16:creationId xmlns:a16="http://schemas.microsoft.com/office/drawing/2014/main" id="{49157E64-14F9-4DE9-B5F1-2E0A503E5EC3}"/>
            </a:ext>
          </a:extLst>
        </xdr:cNvPr>
        <xdr:cNvSpPr txBox="1"/>
      </xdr:nvSpPr>
      <xdr:spPr>
        <a:xfrm>
          <a:off x="0" y="145676"/>
          <a:ext cx="1988493"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2800" b="1">
              <a:latin typeface="+mj-ea"/>
              <a:ea typeface="+mj-ea"/>
            </a:rPr>
            <a:t>【</a:t>
          </a:r>
          <a:r>
            <a:rPr kumimoji="1" lang="ja-JP" altLang="en-US" sz="2800" b="1">
              <a:latin typeface="+mj-ea"/>
              <a:ea typeface="+mj-ea"/>
            </a:rPr>
            <a:t>名古屋市</a:t>
          </a:r>
          <a:r>
            <a:rPr kumimoji="1" lang="en-US" altLang="ja-JP" sz="2800" b="1">
              <a:latin typeface="+mj-ea"/>
              <a:ea typeface="+mj-ea"/>
            </a:rPr>
            <a:t>】</a:t>
          </a:r>
          <a:endParaRPr kumimoji="1" lang="ja-JP" altLang="en-US" sz="2800" b="1">
            <a:latin typeface="+mj-ea"/>
            <a:ea typeface="+mj-ea"/>
          </a:endParaRPr>
        </a:p>
      </xdr:txBody>
    </xdr:sp>
    <xdr:clientData/>
  </xdr:oneCellAnchor>
  <xdr:oneCellAnchor>
    <xdr:from>
      <xdr:col>8</xdr:col>
      <xdr:colOff>238126</xdr:colOff>
      <xdr:row>9</xdr:row>
      <xdr:rowOff>114300</xdr:rowOff>
    </xdr:from>
    <xdr:ext cx="600074" cy="257175"/>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8781C6E9-C719-4275-A341-4D69BE1F9527}"/>
            </a:ext>
          </a:extLst>
        </xdr:cNvPr>
        <xdr:cNvSpPr txBox="1"/>
      </xdr:nvSpPr>
      <xdr:spPr>
        <a:xfrm>
          <a:off x="5724526" y="2914650"/>
          <a:ext cx="600074"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200" b="1">
              <a:latin typeface="ＭＳ Ｐ明朝" pitchFamily="18" charset="-128"/>
              <a:ea typeface="ＭＳ Ｐ明朝" pitchFamily="18" charset="-128"/>
            </a:rPr>
            <a:t>千種区</a:t>
          </a:r>
        </a:p>
      </xdr:txBody>
    </xdr:sp>
    <xdr:clientData/>
  </xdr:oneCellAnchor>
  <xdr:twoCellAnchor editAs="oneCell">
    <xdr:from>
      <xdr:col>9</xdr:col>
      <xdr:colOff>161925</xdr:colOff>
      <xdr:row>15</xdr:row>
      <xdr:rowOff>0</xdr:rowOff>
    </xdr:from>
    <xdr:to>
      <xdr:col>10</xdr:col>
      <xdr:colOff>123825</xdr:colOff>
      <xdr:row>15</xdr:row>
      <xdr:rowOff>219075</xdr:rowOff>
    </xdr:to>
    <xdr:sp macro="" textlink="">
      <xdr:nvSpPr>
        <xdr:cNvPr id="1047" name="テキスト ボックス 4">
          <a:hlinkClick xmlns:r="http://schemas.openxmlformats.org/officeDocument/2006/relationships" r:id="rId3"/>
          <a:extLst>
            <a:ext uri="{FF2B5EF4-FFF2-40B4-BE49-F238E27FC236}">
              <a16:creationId xmlns:a16="http://schemas.microsoft.com/office/drawing/2014/main" id="{42EC099A-5660-405E-A3C2-5B0C4E82A640}"/>
            </a:ext>
          </a:extLst>
        </xdr:cNvPr>
        <xdr:cNvSpPr txBox="1">
          <a:spLocks noChangeArrowheads="1"/>
        </xdr:cNvSpPr>
      </xdr:nvSpPr>
      <xdr:spPr bwMode="auto">
        <a:xfrm>
          <a:off x="6334125" y="4457700"/>
          <a:ext cx="647700"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天白区</a:t>
          </a:r>
        </a:p>
      </xdr:txBody>
    </xdr:sp>
    <xdr:clientData/>
  </xdr:twoCellAnchor>
  <xdr:twoCellAnchor editAs="oneCell">
    <xdr:from>
      <xdr:col>6</xdr:col>
      <xdr:colOff>228600</xdr:colOff>
      <xdr:row>14</xdr:row>
      <xdr:rowOff>104775</xdr:rowOff>
    </xdr:from>
    <xdr:to>
      <xdr:col>7</xdr:col>
      <xdr:colOff>123825</xdr:colOff>
      <xdr:row>15</xdr:row>
      <xdr:rowOff>9525</xdr:rowOff>
    </xdr:to>
    <xdr:sp macro="" textlink="">
      <xdr:nvSpPr>
        <xdr:cNvPr id="1048" name="テキスト ボックス 5">
          <a:hlinkClick xmlns:r="http://schemas.openxmlformats.org/officeDocument/2006/relationships" r:id="rId4"/>
          <a:extLst>
            <a:ext uri="{FF2B5EF4-FFF2-40B4-BE49-F238E27FC236}">
              <a16:creationId xmlns:a16="http://schemas.microsoft.com/office/drawing/2014/main" id="{54C029C2-0192-4EC8-9C9D-C37C74F95A4E}"/>
            </a:ext>
          </a:extLst>
        </xdr:cNvPr>
        <xdr:cNvSpPr txBox="1">
          <a:spLocks noChangeArrowheads="1"/>
        </xdr:cNvSpPr>
      </xdr:nvSpPr>
      <xdr:spPr bwMode="auto">
        <a:xfrm>
          <a:off x="4343400" y="4286250"/>
          <a:ext cx="581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熱田区</a:t>
          </a:r>
        </a:p>
      </xdr:txBody>
    </xdr:sp>
    <xdr:clientData/>
  </xdr:twoCellAnchor>
  <xdr:twoCellAnchor editAs="oneCell">
    <xdr:from>
      <xdr:col>6</xdr:col>
      <xdr:colOff>428625</xdr:colOff>
      <xdr:row>10</xdr:row>
      <xdr:rowOff>152400</xdr:rowOff>
    </xdr:from>
    <xdr:to>
      <xdr:col>7</xdr:col>
      <xdr:colOff>161925</xdr:colOff>
      <xdr:row>11</xdr:row>
      <xdr:rowOff>95250</xdr:rowOff>
    </xdr:to>
    <xdr:sp macro="" textlink="">
      <xdr:nvSpPr>
        <xdr:cNvPr id="1049" name="テキスト ボックス 6">
          <a:hlinkClick xmlns:r="http://schemas.openxmlformats.org/officeDocument/2006/relationships" r:id="rId5"/>
          <a:extLst>
            <a:ext uri="{FF2B5EF4-FFF2-40B4-BE49-F238E27FC236}">
              <a16:creationId xmlns:a16="http://schemas.microsoft.com/office/drawing/2014/main" id="{A2EFD556-7CCE-42D2-A4E5-3F494DF527EA}"/>
            </a:ext>
          </a:extLst>
        </xdr:cNvPr>
        <xdr:cNvSpPr txBox="1">
          <a:spLocks noChangeArrowheads="1"/>
        </xdr:cNvSpPr>
      </xdr:nvSpPr>
      <xdr:spPr bwMode="auto">
        <a:xfrm>
          <a:off x="4543425" y="3228975"/>
          <a:ext cx="4191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中区</a:t>
          </a:r>
        </a:p>
      </xdr:txBody>
    </xdr:sp>
    <xdr:clientData/>
  </xdr:twoCellAnchor>
  <xdr:twoCellAnchor editAs="oneCell">
    <xdr:from>
      <xdr:col>9</xdr:col>
      <xdr:colOff>104775</xdr:colOff>
      <xdr:row>5</xdr:row>
      <xdr:rowOff>142875</xdr:rowOff>
    </xdr:from>
    <xdr:to>
      <xdr:col>10</xdr:col>
      <xdr:colOff>0</xdr:colOff>
      <xdr:row>6</xdr:row>
      <xdr:rowOff>76200</xdr:rowOff>
    </xdr:to>
    <xdr:sp macro="" textlink="">
      <xdr:nvSpPr>
        <xdr:cNvPr id="1050" name="テキスト ボックス 7">
          <a:hlinkClick xmlns:r="http://schemas.openxmlformats.org/officeDocument/2006/relationships" r:id="rId6"/>
          <a:extLst>
            <a:ext uri="{FF2B5EF4-FFF2-40B4-BE49-F238E27FC236}">
              <a16:creationId xmlns:a16="http://schemas.microsoft.com/office/drawing/2014/main" id="{BFB98B4D-2214-4BEE-94AF-B1D1C030C70A}"/>
            </a:ext>
          </a:extLst>
        </xdr:cNvPr>
        <xdr:cNvSpPr txBox="1">
          <a:spLocks noChangeArrowheads="1"/>
        </xdr:cNvSpPr>
      </xdr:nvSpPr>
      <xdr:spPr bwMode="auto">
        <a:xfrm>
          <a:off x="6276975" y="1838325"/>
          <a:ext cx="581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守山区</a:t>
          </a:r>
        </a:p>
      </xdr:txBody>
    </xdr:sp>
    <xdr:clientData/>
  </xdr:twoCellAnchor>
  <xdr:twoCellAnchor editAs="oneCell">
    <xdr:from>
      <xdr:col>7</xdr:col>
      <xdr:colOff>419100</xdr:colOff>
      <xdr:row>14</xdr:row>
      <xdr:rowOff>85725</xdr:rowOff>
    </xdr:from>
    <xdr:to>
      <xdr:col>8</xdr:col>
      <xdr:colOff>381000</xdr:colOff>
      <xdr:row>15</xdr:row>
      <xdr:rowOff>28575</xdr:rowOff>
    </xdr:to>
    <xdr:sp macro="" textlink="">
      <xdr:nvSpPr>
        <xdr:cNvPr id="1051" name="テキスト ボックス 8">
          <a:hlinkClick xmlns:r="http://schemas.openxmlformats.org/officeDocument/2006/relationships" r:id="rId7"/>
          <a:extLst>
            <a:ext uri="{FF2B5EF4-FFF2-40B4-BE49-F238E27FC236}">
              <a16:creationId xmlns:a16="http://schemas.microsoft.com/office/drawing/2014/main" id="{F3A593D7-64D5-401F-BDF7-DD60E8D605B4}"/>
            </a:ext>
          </a:extLst>
        </xdr:cNvPr>
        <xdr:cNvSpPr txBox="1">
          <a:spLocks noChangeArrowheads="1"/>
        </xdr:cNvSpPr>
      </xdr:nvSpPr>
      <xdr:spPr bwMode="auto">
        <a:xfrm>
          <a:off x="5219700" y="4267200"/>
          <a:ext cx="6477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瑞穂区</a:t>
          </a:r>
        </a:p>
      </xdr:txBody>
    </xdr:sp>
    <xdr:clientData/>
  </xdr:twoCellAnchor>
  <xdr:twoCellAnchor editAs="oneCell">
    <xdr:from>
      <xdr:col>7</xdr:col>
      <xdr:colOff>476250</xdr:colOff>
      <xdr:row>12</xdr:row>
      <xdr:rowOff>9525</xdr:rowOff>
    </xdr:from>
    <xdr:to>
      <xdr:col>8</xdr:col>
      <xdr:colOff>476250</xdr:colOff>
      <xdr:row>12</xdr:row>
      <xdr:rowOff>266700</xdr:rowOff>
    </xdr:to>
    <xdr:sp macro="" textlink="">
      <xdr:nvSpPr>
        <xdr:cNvPr id="1052" name="テキスト ボックス 9">
          <a:hlinkClick xmlns:r="http://schemas.openxmlformats.org/officeDocument/2006/relationships" r:id="rId8"/>
          <a:extLst>
            <a:ext uri="{FF2B5EF4-FFF2-40B4-BE49-F238E27FC236}">
              <a16:creationId xmlns:a16="http://schemas.microsoft.com/office/drawing/2014/main" id="{46B0F066-583A-450C-B6C1-3FD26BD98310}"/>
            </a:ext>
          </a:extLst>
        </xdr:cNvPr>
        <xdr:cNvSpPr txBox="1">
          <a:spLocks noChangeArrowheads="1"/>
        </xdr:cNvSpPr>
      </xdr:nvSpPr>
      <xdr:spPr bwMode="auto">
        <a:xfrm>
          <a:off x="5276850" y="3638550"/>
          <a:ext cx="6858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昭和区</a:t>
          </a:r>
        </a:p>
      </xdr:txBody>
    </xdr:sp>
    <xdr:clientData/>
  </xdr:twoCellAnchor>
  <xdr:twoCellAnchor editAs="oneCell">
    <xdr:from>
      <xdr:col>10</xdr:col>
      <xdr:colOff>142875</xdr:colOff>
      <xdr:row>10</xdr:row>
      <xdr:rowOff>38100</xdr:rowOff>
    </xdr:from>
    <xdr:to>
      <xdr:col>11</xdr:col>
      <xdr:colOff>38100</xdr:colOff>
      <xdr:row>10</xdr:row>
      <xdr:rowOff>219075</xdr:rowOff>
    </xdr:to>
    <xdr:sp macro="" textlink="">
      <xdr:nvSpPr>
        <xdr:cNvPr id="1053" name="テキスト ボックス 10">
          <a:hlinkClick xmlns:r="http://schemas.openxmlformats.org/officeDocument/2006/relationships" r:id="rId9"/>
          <a:extLst>
            <a:ext uri="{FF2B5EF4-FFF2-40B4-BE49-F238E27FC236}">
              <a16:creationId xmlns:a16="http://schemas.microsoft.com/office/drawing/2014/main" id="{F4DDB682-99B0-40A6-A9C1-96A541698E61}"/>
            </a:ext>
          </a:extLst>
        </xdr:cNvPr>
        <xdr:cNvSpPr txBox="1">
          <a:spLocks noChangeArrowheads="1"/>
        </xdr:cNvSpPr>
      </xdr:nvSpPr>
      <xdr:spPr bwMode="auto">
        <a:xfrm>
          <a:off x="7000875" y="3114675"/>
          <a:ext cx="5810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名東区</a:t>
          </a:r>
        </a:p>
      </xdr:txBody>
    </xdr:sp>
    <xdr:clientData/>
  </xdr:twoCellAnchor>
  <xdr:twoCellAnchor editAs="oneCell">
    <xdr:from>
      <xdr:col>8</xdr:col>
      <xdr:colOff>514351</xdr:colOff>
      <xdr:row>19</xdr:row>
      <xdr:rowOff>257176</xdr:rowOff>
    </xdr:from>
    <xdr:to>
      <xdr:col>9</xdr:col>
      <xdr:colOff>247651</xdr:colOff>
      <xdr:row>20</xdr:row>
      <xdr:rowOff>228600</xdr:rowOff>
    </xdr:to>
    <xdr:sp macro="" textlink="">
      <xdr:nvSpPr>
        <xdr:cNvPr id="1054" name="テキスト ボックス 11">
          <a:hlinkClick xmlns:r="http://schemas.openxmlformats.org/officeDocument/2006/relationships" r:id="rId10"/>
          <a:extLst>
            <a:ext uri="{FF2B5EF4-FFF2-40B4-BE49-F238E27FC236}">
              <a16:creationId xmlns:a16="http://schemas.microsoft.com/office/drawing/2014/main" id="{DAA8B2DD-A92D-47B5-82DC-6B4C306AAFEF}"/>
            </a:ext>
          </a:extLst>
        </xdr:cNvPr>
        <xdr:cNvSpPr txBox="1">
          <a:spLocks noChangeArrowheads="1"/>
        </xdr:cNvSpPr>
      </xdr:nvSpPr>
      <xdr:spPr bwMode="auto">
        <a:xfrm>
          <a:off x="6000751" y="5819776"/>
          <a:ext cx="419100" cy="247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緑区</a:t>
          </a:r>
        </a:p>
      </xdr:txBody>
    </xdr:sp>
    <xdr:clientData/>
  </xdr:twoCellAnchor>
  <xdr:twoCellAnchor editAs="oneCell">
    <xdr:from>
      <xdr:col>7</xdr:col>
      <xdr:colOff>19050</xdr:colOff>
      <xdr:row>6</xdr:row>
      <xdr:rowOff>28575</xdr:rowOff>
    </xdr:from>
    <xdr:to>
      <xdr:col>7</xdr:col>
      <xdr:colOff>571500</xdr:colOff>
      <xdr:row>6</xdr:row>
      <xdr:rowOff>247650</xdr:rowOff>
    </xdr:to>
    <xdr:sp macro="" textlink="">
      <xdr:nvSpPr>
        <xdr:cNvPr id="1055" name="テキスト ボックス 12">
          <a:hlinkClick xmlns:r="http://schemas.openxmlformats.org/officeDocument/2006/relationships" r:id="rId11"/>
          <a:extLst>
            <a:ext uri="{FF2B5EF4-FFF2-40B4-BE49-F238E27FC236}">
              <a16:creationId xmlns:a16="http://schemas.microsoft.com/office/drawing/2014/main" id="{2B84870D-F317-4B71-8EF1-68FFA7E7EBA7}"/>
            </a:ext>
          </a:extLst>
        </xdr:cNvPr>
        <xdr:cNvSpPr txBox="1">
          <a:spLocks noChangeArrowheads="1"/>
        </xdr:cNvSpPr>
      </xdr:nvSpPr>
      <xdr:spPr bwMode="auto">
        <a:xfrm>
          <a:off x="4819650" y="2000250"/>
          <a:ext cx="5524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北区</a:t>
          </a:r>
        </a:p>
      </xdr:txBody>
    </xdr:sp>
    <xdr:clientData/>
  </xdr:twoCellAnchor>
  <xdr:twoCellAnchor editAs="oneCell">
    <xdr:from>
      <xdr:col>5</xdr:col>
      <xdr:colOff>628650</xdr:colOff>
      <xdr:row>6</xdr:row>
      <xdr:rowOff>219075</xdr:rowOff>
    </xdr:from>
    <xdr:to>
      <xdr:col>6</xdr:col>
      <xdr:colOff>361950</xdr:colOff>
      <xdr:row>7</xdr:row>
      <xdr:rowOff>171450</xdr:rowOff>
    </xdr:to>
    <xdr:sp macro="" textlink="">
      <xdr:nvSpPr>
        <xdr:cNvPr id="1056" name="テキスト ボックス 13">
          <a:hlinkClick xmlns:r="http://schemas.openxmlformats.org/officeDocument/2006/relationships" r:id="rId12"/>
          <a:extLst>
            <a:ext uri="{FF2B5EF4-FFF2-40B4-BE49-F238E27FC236}">
              <a16:creationId xmlns:a16="http://schemas.microsoft.com/office/drawing/2014/main" id="{2A0409A9-3F26-4847-B9EA-D95C7DF461EB}"/>
            </a:ext>
          </a:extLst>
        </xdr:cNvPr>
        <xdr:cNvSpPr txBox="1">
          <a:spLocks noChangeArrowheads="1"/>
        </xdr:cNvSpPr>
      </xdr:nvSpPr>
      <xdr:spPr bwMode="auto">
        <a:xfrm>
          <a:off x="4057650" y="2190750"/>
          <a:ext cx="4191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西区</a:t>
          </a:r>
        </a:p>
      </xdr:txBody>
    </xdr:sp>
    <xdr:clientData/>
  </xdr:twoCellAnchor>
  <xdr:twoCellAnchor editAs="oneCell">
    <xdr:from>
      <xdr:col>5</xdr:col>
      <xdr:colOff>19050</xdr:colOff>
      <xdr:row>10</xdr:row>
      <xdr:rowOff>9525</xdr:rowOff>
    </xdr:from>
    <xdr:to>
      <xdr:col>5</xdr:col>
      <xdr:colOff>590550</xdr:colOff>
      <xdr:row>10</xdr:row>
      <xdr:rowOff>228600</xdr:rowOff>
    </xdr:to>
    <xdr:sp macro="" textlink="">
      <xdr:nvSpPr>
        <xdr:cNvPr id="1057" name="テキスト ボックス 14">
          <a:hlinkClick xmlns:r="http://schemas.openxmlformats.org/officeDocument/2006/relationships" r:id="rId13"/>
          <a:extLst>
            <a:ext uri="{FF2B5EF4-FFF2-40B4-BE49-F238E27FC236}">
              <a16:creationId xmlns:a16="http://schemas.microsoft.com/office/drawing/2014/main" id="{376855E4-1D7F-4867-B029-0DAC722E17BD}"/>
            </a:ext>
          </a:extLst>
        </xdr:cNvPr>
        <xdr:cNvSpPr txBox="1">
          <a:spLocks noChangeArrowheads="1"/>
        </xdr:cNvSpPr>
      </xdr:nvSpPr>
      <xdr:spPr bwMode="auto">
        <a:xfrm>
          <a:off x="3448050" y="3086100"/>
          <a:ext cx="571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中村区</a:t>
          </a:r>
        </a:p>
      </xdr:txBody>
    </xdr:sp>
    <xdr:clientData/>
  </xdr:twoCellAnchor>
  <xdr:twoCellAnchor editAs="oneCell">
    <xdr:from>
      <xdr:col>7</xdr:col>
      <xdr:colOff>209550</xdr:colOff>
      <xdr:row>18</xdr:row>
      <xdr:rowOff>47625</xdr:rowOff>
    </xdr:from>
    <xdr:to>
      <xdr:col>8</xdr:col>
      <xdr:colOff>28575</xdr:colOff>
      <xdr:row>18</xdr:row>
      <xdr:rowOff>266700</xdr:rowOff>
    </xdr:to>
    <xdr:sp macro="" textlink="">
      <xdr:nvSpPr>
        <xdr:cNvPr id="1058" name="テキスト ボックス 15">
          <a:hlinkClick xmlns:r="http://schemas.openxmlformats.org/officeDocument/2006/relationships" r:id="rId14"/>
          <a:extLst>
            <a:ext uri="{FF2B5EF4-FFF2-40B4-BE49-F238E27FC236}">
              <a16:creationId xmlns:a16="http://schemas.microsoft.com/office/drawing/2014/main" id="{EAD3859E-0CCA-4B92-A286-90D72CCD49F9}"/>
            </a:ext>
          </a:extLst>
        </xdr:cNvPr>
        <xdr:cNvSpPr txBox="1">
          <a:spLocks noChangeArrowheads="1"/>
        </xdr:cNvSpPr>
      </xdr:nvSpPr>
      <xdr:spPr bwMode="auto">
        <a:xfrm>
          <a:off x="5010150" y="5334000"/>
          <a:ext cx="504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南区</a:t>
          </a:r>
        </a:p>
      </xdr:txBody>
    </xdr:sp>
    <xdr:clientData/>
  </xdr:twoCellAnchor>
  <xdr:twoCellAnchor editAs="oneCell">
    <xdr:from>
      <xdr:col>4</xdr:col>
      <xdr:colOff>247651</xdr:colOff>
      <xdr:row>17</xdr:row>
      <xdr:rowOff>114300</xdr:rowOff>
    </xdr:from>
    <xdr:to>
      <xdr:col>4</xdr:col>
      <xdr:colOff>647701</xdr:colOff>
      <xdr:row>18</xdr:row>
      <xdr:rowOff>76200</xdr:rowOff>
    </xdr:to>
    <xdr:sp macro="" textlink="">
      <xdr:nvSpPr>
        <xdr:cNvPr id="1059" name="テキスト ボックス 16">
          <a:hlinkClick xmlns:r="http://schemas.openxmlformats.org/officeDocument/2006/relationships" r:id="rId15"/>
          <a:extLst>
            <a:ext uri="{FF2B5EF4-FFF2-40B4-BE49-F238E27FC236}">
              <a16:creationId xmlns:a16="http://schemas.microsoft.com/office/drawing/2014/main" id="{85C64D78-30FD-4328-845C-E8014CC3401A}"/>
            </a:ext>
          </a:extLst>
        </xdr:cNvPr>
        <xdr:cNvSpPr txBox="1">
          <a:spLocks noChangeArrowheads="1"/>
        </xdr:cNvSpPr>
      </xdr:nvSpPr>
      <xdr:spPr bwMode="auto">
        <a:xfrm>
          <a:off x="2990851" y="5124450"/>
          <a:ext cx="400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港区</a:t>
          </a:r>
        </a:p>
      </xdr:txBody>
    </xdr:sp>
    <xdr:clientData/>
  </xdr:twoCellAnchor>
  <xdr:twoCellAnchor editAs="oneCell">
    <xdr:from>
      <xdr:col>4</xdr:col>
      <xdr:colOff>285750</xdr:colOff>
      <xdr:row>13</xdr:row>
      <xdr:rowOff>142875</xdr:rowOff>
    </xdr:from>
    <xdr:to>
      <xdr:col>5</xdr:col>
      <xdr:colOff>171450</xdr:colOff>
      <xdr:row>14</xdr:row>
      <xdr:rowOff>85725</xdr:rowOff>
    </xdr:to>
    <xdr:sp macro="" textlink="">
      <xdr:nvSpPr>
        <xdr:cNvPr id="1060" name="テキスト ボックス 17">
          <a:hlinkClick xmlns:r="http://schemas.openxmlformats.org/officeDocument/2006/relationships" r:id="rId16"/>
          <a:extLst>
            <a:ext uri="{FF2B5EF4-FFF2-40B4-BE49-F238E27FC236}">
              <a16:creationId xmlns:a16="http://schemas.microsoft.com/office/drawing/2014/main" id="{3A08E17E-9BCC-4F78-B082-5720699ED1E3}"/>
            </a:ext>
          </a:extLst>
        </xdr:cNvPr>
        <xdr:cNvSpPr txBox="1">
          <a:spLocks noChangeArrowheads="1"/>
        </xdr:cNvSpPr>
      </xdr:nvSpPr>
      <xdr:spPr bwMode="auto">
        <a:xfrm>
          <a:off x="3028950" y="4048125"/>
          <a:ext cx="571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中川区</a:t>
          </a:r>
        </a:p>
      </xdr:txBody>
    </xdr:sp>
    <xdr:clientData/>
  </xdr:twoCellAnchor>
  <xdr:twoCellAnchor editAs="oneCell">
    <xdr:from>
      <xdr:col>7</xdr:col>
      <xdr:colOff>190500</xdr:colOff>
      <xdr:row>8</xdr:row>
      <xdr:rowOff>133350</xdr:rowOff>
    </xdr:from>
    <xdr:to>
      <xdr:col>7</xdr:col>
      <xdr:colOff>676275</xdr:colOff>
      <xdr:row>9</xdr:row>
      <xdr:rowOff>76200</xdr:rowOff>
    </xdr:to>
    <xdr:sp macro="" textlink="">
      <xdr:nvSpPr>
        <xdr:cNvPr id="1061" name="テキスト ボックス 18">
          <a:hlinkClick xmlns:r="http://schemas.openxmlformats.org/officeDocument/2006/relationships" r:id="rId17"/>
          <a:extLst>
            <a:ext uri="{FF2B5EF4-FFF2-40B4-BE49-F238E27FC236}">
              <a16:creationId xmlns:a16="http://schemas.microsoft.com/office/drawing/2014/main" id="{A8457558-75E0-4793-AFD7-1751BFB33D52}"/>
            </a:ext>
          </a:extLst>
        </xdr:cNvPr>
        <xdr:cNvSpPr txBox="1">
          <a:spLocks noChangeArrowheads="1"/>
        </xdr:cNvSpPr>
      </xdr:nvSpPr>
      <xdr:spPr bwMode="auto">
        <a:xfrm>
          <a:off x="4991100" y="2657475"/>
          <a:ext cx="485775"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東区</a:t>
          </a:r>
        </a:p>
      </xdr:txBody>
    </xdr:sp>
    <xdr:clientData/>
  </xdr:twoCellAnchor>
  <xdr:twoCellAnchor editAs="oneCell">
    <xdr:from>
      <xdr:col>13</xdr:col>
      <xdr:colOff>104775</xdr:colOff>
      <xdr:row>0</xdr:row>
      <xdr:rowOff>142875</xdr:rowOff>
    </xdr:from>
    <xdr:to>
      <xdr:col>15</xdr:col>
      <xdr:colOff>571500</xdr:colOff>
      <xdr:row>2</xdr:row>
      <xdr:rowOff>200025</xdr:rowOff>
    </xdr:to>
    <xdr:sp macro="" textlink="">
      <xdr:nvSpPr>
        <xdr:cNvPr id="1043" name="テキスト ボックス 19">
          <a:extLst>
            <a:ext uri="{FF2B5EF4-FFF2-40B4-BE49-F238E27FC236}">
              <a16:creationId xmlns:a16="http://schemas.microsoft.com/office/drawing/2014/main" id="{2226B3D9-A1B0-4CF1-970A-DF2FD9C444BA}"/>
            </a:ext>
          </a:extLst>
        </xdr:cNvPr>
        <xdr:cNvSpPr txBox="1">
          <a:spLocks noChangeArrowheads="1"/>
        </xdr:cNvSpPr>
      </xdr:nvSpPr>
      <xdr:spPr bwMode="auto">
        <a:xfrm>
          <a:off x="9020175" y="142875"/>
          <a:ext cx="1838325" cy="819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各地区名をクリックすると、</a:t>
          </a:r>
          <a:endParaRPr lang="ja-JP" altLang="en-US" sz="800" b="0" i="0" u="none" strike="noStrike" baseline="0">
            <a:solidFill>
              <a:srgbClr val="000000"/>
            </a:solidFill>
            <a:latin typeface="Calibri"/>
          </a:endParaRPr>
        </a:p>
        <a:p>
          <a:pPr algn="l" rtl="0">
            <a:lnSpc>
              <a:spcPts val="900"/>
            </a:lnSpc>
            <a:defRPr sz="1000"/>
          </a:pPr>
          <a:r>
            <a:rPr lang="ja-JP" altLang="en-US" sz="800" b="0" i="0" u="none" strike="noStrike" baseline="0">
              <a:solidFill>
                <a:srgbClr val="000000"/>
              </a:solidFill>
              <a:latin typeface="ＭＳ Ｐゴシック"/>
              <a:ea typeface="ＭＳ Ｐゴシック"/>
            </a:rPr>
            <a:t>     選択地区のシートに移動します。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10</xdr:col>
      <xdr:colOff>485775</xdr:colOff>
      <xdr:row>36</xdr:row>
      <xdr:rowOff>95250</xdr:rowOff>
    </xdr:to>
    <xdr:pic>
      <xdr:nvPicPr>
        <xdr:cNvPr id="69506" name="Picture 900">
          <a:extLst>
            <a:ext uri="{FF2B5EF4-FFF2-40B4-BE49-F238E27FC236}">
              <a16:creationId xmlns:a16="http://schemas.microsoft.com/office/drawing/2014/main" id="{FE1B25CE-207F-4068-91B2-19F977073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7343775" cy="726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xdr:colOff>
      <xdr:row>10</xdr:row>
      <xdr:rowOff>85725</xdr:rowOff>
    </xdr:from>
    <xdr:to>
      <xdr:col>2</xdr:col>
      <xdr:colOff>514350</xdr:colOff>
      <xdr:row>11</xdr:row>
      <xdr:rowOff>57150</xdr:rowOff>
    </xdr:to>
    <xdr:sp macro="" textlink="">
      <xdr:nvSpPr>
        <xdr:cNvPr id="4098" name="テキスト ボックス 69">
          <a:hlinkClick xmlns:r="http://schemas.openxmlformats.org/officeDocument/2006/relationships" r:id="rId2"/>
          <a:extLst>
            <a:ext uri="{FF2B5EF4-FFF2-40B4-BE49-F238E27FC236}">
              <a16:creationId xmlns:a16="http://schemas.microsoft.com/office/drawing/2014/main" id="{88C817E6-08D7-4873-A694-D15E8D277CAF}"/>
            </a:ext>
          </a:extLst>
        </xdr:cNvPr>
        <xdr:cNvSpPr txBox="1">
          <a:spLocks noChangeArrowheads="1"/>
        </xdr:cNvSpPr>
      </xdr:nvSpPr>
      <xdr:spPr bwMode="auto">
        <a:xfrm>
          <a:off x="1438275" y="2085975"/>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稲沢市</a:t>
          </a:r>
        </a:p>
      </xdr:txBody>
    </xdr:sp>
    <xdr:clientData/>
  </xdr:twoCellAnchor>
  <xdr:twoCellAnchor editAs="oneCell">
    <xdr:from>
      <xdr:col>5</xdr:col>
      <xdr:colOff>571500</xdr:colOff>
      <xdr:row>9</xdr:row>
      <xdr:rowOff>28575</xdr:rowOff>
    </xdr:from>
    <xdr:to>
      <xdr:col>6</xdr:col>
      <xdr:colOff>457200</xdr:colOff>
      <xdr:row>10</xdr:row>
      <xdr:rowOff>19050</xdr:rowOff>
    </xdr:to>
    <xdr:sp macro="" textlink="">
      <xdr:nvSpPr>
        <xdr:cNvPr id="4099" name="テキスト ボックス 70">
          <a:hlinkClick xmlns:r="http://schemas.openxmlformats.org/officeDocument/2006/relationships" r:id="rId3"/>
          <a:extLst>
            <a:ext uri="{FF2B5EF4-FFF2-40B4-BE49-F238E27FC236}">
              <a16:creationId xmlns:a16="http://schemas.microsoft.com/office/drawing/2014/main" id="{57EC18B3-BC78-4A53-9A2B-AEF8BA84782D}"/>
            </a:ext>
          </a:extLst>
        </xdr:cNvPr>
        <xdr:cNvSpPr txBox="1">
          <a:spLocks noChangeArrowheads="1"/>
        </xdr:cNvSpPr>
      </xdr:nvSpPr>
      <xdr:spPr bwMode="auto">
        <a:xfrm>
          <a:off x="4000500" y="1828800"/>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春日井市</a:t>
          </a:r>
        </a:p>
      </xdr:txBody>
    </xdr:sp>
    <xdr:clientData/>
  </xdr:twoCellAnchor>
  <xdr:twoCellAnchor editAs="oneCell">
    <xdr:from>
      <xdr:col>3</xdr:col>
      <xdr:colOff>619125</xdr:colOff>
      <xdr:row>4</xdr:row>
      <xdr:rowOff>190500</xdr:rowOff>
    </xdr:from>
    <xdr:to>
      <xdr:col>4</xdr:col>
      <xdr:colOff>419100</xdr:colOff>
      <xdr:row>5</xdr:row>
      <xdr:rowOff>171450</xdr:rowOff>
    </xdr:to>
    <xdr:sp macro="" textlink="">
      <xdr:nvSpPr>
        <xdr:cNvPr id="4100" name="テキスト ボックス 71">
          <a:hlinkClick xmlns:r="http://schemas.openxmlformats.org/officeDocument/2006/relationships" r:id="rId4"/>
          <a:extLst>
            <a:ext uri="{FF2B5EF4-FFF2-40B4-BE49-F238E27FC236}">
              <a16:creationId xmlns:a16="http://schemas.microsoft.com/office/drawing/2014/main" id="{493958C8-349D-42AB-A593-E6A07CCD4DB5}"/>
            </a:ext>
          </a:extLst>
        </xdr:cNvPr>
        <xdr:cNvSpPr txBox="1">
          <a:spLocks noChangeArrowheads="1"/>
        </xdr:cNvSpPr>
      </xdr:nvSpPr>
      <xdr:spPr bwMode="auto">
        <a:xfrm>
          <a:off x="2676525" y="990600"/>
          <a:ext cx="485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江南市</a:t>
          </a:r>
        </a:p>
      </xdr:txBody>
    </xdr:sp>
    <xdr:clientData/>
  </xdr:twoCellAnchor>
  <xdr:twoCellAnchor editAs="oneCell">
    <xdr:from>
      <xdr:col>4</xdr:col>
      <xdr:colOff>476250</xdr:colOff>
      <xdr:row>15</xdr:row>
      <xdr:rowOff>123825</xdr:rowOff>
    </xdr:from>
    <xdr:to>
      <xdr:col>5</xdr:col>
      <xdr:colOff>533400</xdr:colOff>
      <xdr:row>16</xdr:row>
      <xdr:rowOff>133350</xdr:rowOff>
    </xdr:to>
    <xdr:sp macro="" textlink="">
      <xdr:nvSpPr>
        <xdr:cNvPr id="4101" name="テキスト ボックス 72">
          <a:extLst>
            <a:ext uri="{FF2B5EF4-FFF2-40B4-BE49-F238E27FC236}">
              <a16:creationId xmlns:a16="http://schemas.microsoft.com/office/drawing/2014/main" id="{15028169-CF28-4180-8CFD-14342C06367A}"/>
            </a:ext>
          </a:extLst>
        </xdr:cNvPr>
        <xdr:cNvSpPr txBox="1">
          <a:spLocks noChangeArrowheads="1"/>
        </xdr:cNvSpPr>
      </xdr:nvSpPr>
      <xdr:spPr bwMode="auto">
        <a:xfrm>
          <a:off x="3219450" y="3124200"/>
          <a:ext cx="7429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200" b="1" i="0" u="none" strike="noStrike" baseline="0">
              <a:solidFill>
                <a:srgbClr val="000000"/>
              </a:solidFill>
              <a:latin typeface="ＭＳ Ｐ明朝"/>
              <a:ea typeface="ＭＳ Ｐ明朝"/>
            </a:rPr>
            <a:t>名古屋市</a:t>
          </a:r>
        </a:p>
      </xdr:txBody>
    </xdr:sp>
    <xdr:clientData/>
  </xdr:twoCellAnchor>
  <xdr:twoCellAnchor editAs="oneCell">
    <xdr:from>
      <xdr:col>3</xdr:col>
      <xdr:colOff>352425</xdr:colOff>
      <xdr:row>26</xdr:row>
      <xdr:rowOff>142875</xdr:rowOff>
    </xdr:from>
    <xdr:to>
      <xdr:col>4</xdr:col>
      <xdr:colOff>123825</xdr:colOff>
      <xdr:row>27</xdr:row>
      <xdr:rowOff>95250</xdr:rowOff>
    </xdr:to>
    <xdr:sp macro="" textlink="">
      <xdr:nvSpPr>
        <xdr:cNvPr id="4102" name="テキスト ボックス 73">
          <a:hlinkClick xmlns:r="http://schemas.openxmlformats.org/officeDocument/2006/relationships" r:id="rId5"/>
          <a:extLst>
            <a:ext uri="{FF2B5EF4-FFF2-40B4-BE49-F238E27FC236}">
              <a16:creationId xmlns:a16="http://schemas.microsoft.com/office/drawing/2014/main" id="{DBE74954-5DE1-4E7D-9838-D9996ECEE384}"/>
            </a:ext>
          </a:extLst>
        </xdr:cNvPr>
        <xdr:cNvSpPr txBox="1">
          <a:spLocks noChangeArrowheads="1"/>
        </xdr:cNvSpPr>
      </xdr:nvSpPr>
      <xdr:spPr bwMode="auto">
        <a:xfrm>
          <a:off x="2409825" y="5343525"/>
          <a:ext cx="457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常滑市</a:t>
          </a:r>
        </a:p>
      </xdr:txBody>
    </xdr:sp>
    <xdr:clientData/>
  </xdr:twoCellAnchor>
  <xdr:twoCellAnchor editAs="oneCell">
    <xdr:from>
      <xdr:col>4</xdr:col>
      <xdr:colOff>476250</xdr:colOff>
      <xdr:row>27</xdr:row>
      <xdr:rowOff>47625</xdr:rowOff>
    </xdr:from>
    <xdr:to>
      <xdr:col>5</xdr:col>
      <xdr:colOff>238125</xdr:colOff>
      <xdr:row>28</xdr:row>
      <xdr:rowOff>28575</xdr:rowOff>
    </xdr:to>
    <xdr:sp macro="" textlink="">
      <xdr:nvSpPr>
        <xdr:cNvPr id="4103" name="テキスト ボックス 74">
          <a:hlinkClick xmlns:r="http://schemas.openxmlformats.org/officeDocument/2006/relationships" r:id="rId6"/>
          <a:extLst>
            <a:ext uri="{FF2B5EF4-FFF2-40B4-BE49-F238E27FC236}">
              <a16:creationId xmlns:a16="http://schemas.microsoft.com/office/drawing/2014/main" id="{4E8E89C5-1135-4A5C-A4A8-386A80E9234A}"/>
            </a:ext>
          </a:extLst>
        </xdr:cNvPr>
        <xdr:cNvSpPr txBox="1">
          <a:spLocks noChangeArrowheads="1"/>
        </xdr:cNvSpPr>
      </xdr:nvSpPr>
      <xdr:spPr bwMode="auto">
        <a:xfrm>
          <a:off x="3219450" y="5448300"/>
          <a:ext cx="447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半田市</a:t>
          </a:r>
        </a:p>
      </xdr:txBody>
    </xdr:sp>
    <xdr:clientData/>
  </xdr:twoCellAnchor>
  <xdr:twoCellAnchor editAs="oneCell">
    <xdr:from>
      <xdr:col>3</xdr:col>
      <xdr:colOff>485775</xdr:colOff>
      <xdr:row>23</xdr:row>
      <xdr:rowOff>76200</xdr:rowOff>
    </xdr:from>
    <xdr:to>
      <xdr:col>4</xdr:col>
      <xdr:colOff>247650</xdr:colOff>
      <xdr:row>24</xdr:row>
      <xdr:rowOff>57150</xdr:rowOff>
    </xdr:to>
    <xdr:sp macro="" textlink="">
      <xdr:nvSpPr>
        <xdr:cNvPr id="4104" name="テキスト ボックス 75">
          <a:hlinkClick xmlns:r="http://schemas.openxmlformats.org/officeDocument/2006/relationships" r:id="rId7"/>
          <a:extLst>
            <a:ext uri="{FF2B5EF4-FFF2-40B4-BE49-F238E27FC236}">
              <a16:creationId xmlns:a16="http://schemas.microsoft.com/office/drawing/2014/main" id="{1705275C-59A4-4AC0-90BA-3E035723A19E}"/>
            </a:ext>
          </a:extLst>
        </xdr:cNvPr>
        <xdr:cNvSpPr txBox="1">
          <a:spLocks noChangeArrowheads="1"/>
        </xdr:cNvSpPr>
      </xdr:nvSpPr>
      <xdr:spPr bwMode="auto">
        <a:xfrm>
          <a:off x="2543175" y="4676775"/>
          <a:ext cx="447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知多市</a:t>
          </a:r>
        </a:p>
      </xdr:txBody>
    </xdr:sp>
    <xdr:clientData/>
  </xdr:twoCellAnchor>
  <xdr:twoCellAnchor editAs="oneCell">
    <xdr:from>
      <xdr:col>6</xdr:col>
      <xdr:colOff>600075</xdr:colOff>
      <xdr:row>15</xdr:row>
      <xdr:rowOff>19050</xdr:rowOff>
    </xdr:from>
    <xdr:to>
      <xdr:col>7</xdr:col>
      <xdr:colOff>361950</xdr:colOff>
      <xdr:row>16</xdr:row>
      <xdr:rowOff>19050</xdr:rowOff>
    </xdr:to>
    <xdr:sp macro="" textlink="">
      <xdr:nvSpPr>
        <xdr:cNvPr id="4105" name="テキスト ボックス 76">
          <a:hlinkClick xmlns:r="http://schemas.openxmlformats.org/officeDocument/2006/relationships" r:id="rId8"/>
          <a:extLst>
            <a:ext uri="{FF2B5EF4-FFF2-40B4-BE49-F238E27FC236}">
              <a16:creationId xmlns:a16="http://schemas.microsoft.com/office/drawing/2014/main" id="{DEE3F836-D7CB-4F0F-924B-1424A36B0793}"/>
            </a:ext>
          </a:extLst>
        </xdr:cNvPr>
        <xdr:cNvSpPr txBox="1">
          <a:spLocks noChangeArrowheads="1"/>
        </xdr:cNvSpPr>
      </xdr:nvSpPr>
      <xdr:spPr bwMode="auto">
        <a:xfrm>
          <a:off x="4714875" y="3019425"/>
          <a:ext cx="447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日進市</a:t>
          </a:r>
        </a:p>
      </xdr:txBody>
    </xdr:sp>
    <xdr:clientData/>
  </xdr:twoCellAnchor>
  <xdr:twoCellAnchor editAs="oneCell">
    <xdr:from>
      <xdr:col>6</xdr:col>
      <xdr:colOff>123825</xdr:colOff>
      <xdr:row>19</xdr:row>
      <xdr:rowOff>38100</xdr:rowOff>
    </xdr:from>
    <xdr:to>
      <xdr:col>6</xdr:col>
      <xdr:colOff>581025</xdr:colOff>
      <xdr:row>20</xdr:row>
      <xdr:rowOff>9525</xdr:rowOff>
    </xdr:to>
    <xdr:sp macro="" textlink="">
      <xdr:nvSpPr>
        <xdr:cNvPr id="4106" name="テキスト ボックス 77">
          <a:hlinkClick xmlns:r="http://schemas.openxmlformats.org/officeDocument/2006/relationships" r:id="rId8"/>
          <a:extLst>
            <a:ext uri="{FF2B5EF4-FFF2-40B4-BE49-F238E27FC236}">
              <a16:creationId xmlns:a16="http://schemas.microsoft.com/office/drawing/2014/main" id="{83D75200-7B19-4836-B9B6-47197787A489}"/>
            </a:ext>
          </a:extLst>
        </xdr:cNvPr>
        <xdr:cNvSpPr txBox="1">
          <a:spLocks noChangeArrowheads="1"/>
        </xdr:cNvSpPr>
      </xdr:nvSpPr>
      <xdr:spPr bwMode="auto">
        <a:xfrm>
          <a:off x="4238625" y="3838575"/>
          <a:ext cx="4572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豊明市</a:t>
          </a:r>
        </a:p>
      </xdr:txBody>
    </xdr:sp>
    <xdr:clientData/>
  </xdr:twoCellAnchor>
  <xdr:twoCellAnchor editAs="oneCell">
    <xdr:from>
      <xdr:col>5</xdr:col>
      <xdr:colOff>76200</xdr:colOff>
      <xdr:row>23</xdr:row>
      <xdr:rowOff>190500</xdr:rowOff>
    </xdr:from>
    <xdr:to>
      <xdr:col>5</xdr:col>
      <xdr:colOff>523875</xdr:colOff>
      <xdr:row>24</xdr:row>
      <xdr:rowOff>190500</xdr:rowOff>
    </xdr:to>
    <xdr:sp macro="" textlink="">
      <xdr:nvSpPr>
        <xdr:cNvPr id="4107" name="テキスト ボックス 78">
          <a:hlinkClick xmlns:r="http://schemas.openxmlformats.org/officeDocument/2006/relationships" r:id="rId9"/>
          <a:extLst>
            <a:ext uri="{FF2B5EF4-FFF2-40B4-BE49-F238E27FC236}">
              <a16:creationId xmlns:a16="http://schemas.microsoft.com/office/drawing/2014/main" id="{C75EFF03-0185-4F5C-A45E-5DD69D7FBB96}"/>
            </a:ext>
          </a:extLst>
        </xdr:cNvPr>
        <xdr:cNvSpPr txBox="1">
          <a:spLocks noChangeArrowheads="1"/>
        </xdr:cNvSpPr>
      </xdr:nvSpPr>
      <xdr:spPr bwMode="auto">
        <a:xfrm>
          <a:off x="3505200" y="4791075"/>
          <a:ext cx="447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知多郡</a:t>
          </a:r>
        </a:p>
      </xdr:txBody>
    </xdr:sp>
    <xdr:clientData/>
  </xdr:twoCellAnchor>
  <xdr:twoCellAnchor editAs="oneCell">
    <xdr:from>
      <xdr:col>5</xdr:col>
      <xdr:colOff>285750</xdr:colOff>
      <xdr:row>20</xdr:row>
      <xdr:rowOff>152400</xdr:rowOff>
    </xdr:from>
    <xdr:to>
      <xdr:col>6</xdr:col>
      <xdr:colOff>76200</xdr:colOff>
      <xdr:row>21</xdr:row>
      <xdr:rowOff>133350</xdr:rowOff>
    </xdr:to>
    <xdr:sp macro="" textlink="">
      <xdr:nvSpPr>
        <xdr:cNvPr id="4108" name="テキスト ボックス 79">
          <a:hlinkClick xmlns:r="http://schemas.openxmlformats.org/officeDocument/2006/relationships" r:id="rId10"/>
          <a:extLst>
            <a:ext uri="{FF2B5EF4-FFF2-40B4-BE49-F238E27FC236}">
              <a16:creationId xmlns:a16="http://schemas.microsoft.com/office/drawing/2014/main" id="{7E2D200C-38F5-428B-8905-65D7DD302715}"/>
            </a:ext>
          </a:extLst>
        </xdr:cNvPr>
        <xdr:cNvSpPr txBox="1">
          <a:spLocks noChangeArrowheads="1"/>
        </xdr:cNvSpPr>
      </xdr:nvSpPr>
      <xdr:spPr bwMode="auto">
        <a:xfrm>
          <a:off x="3714750" y="4152900"/>
          <a:ext cx="47625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大府市</a:t>
          </a:r>
        </a:p>
      </xdr:txBody>
    </xdr:sp>
    <xdr:clientData/>
  </xdr:twoCellAnchor>
  <xdr:twoCellAnchor editAs="oneCell">
    <xdr:from>
      <xdr:col>4</xdr:col>
      <xdr:colOff>285750</xdr:colOff>
      <xdr:row>20</xdr:row>
      <xdr:rowOff>85725</xdr:rowOff>
    </xdr:from>
    <xdr:to>
      <xdr:col>5</xdr:col>
      <xdr:colOff>152400</xdr:colOff>
      <xdr:row>21</xdr:row>
      <xdr:rowOff>38100</xdr:rowOff>
    </xdr:to>
    <xdr:sp macro="" textlink="">
      <xdr:nvSpPr>
        <xdr:cNvPr id="4109" name="テキスト ボックス 80">
          <a:hlinkClick xmlns:r="http://schemas.openxmlformats.org/officeDocument/2006/relationships" r:id="rId11"/>
          <a:extLst>
            <a:ext uri="{FF2B5EF4-FFF2-40B4-BE49-F238E27FC236}">
              <a16:creationId xmlns:a16="http://schemas.microsoft.com/office/drawing/2014/main" id="{E4321928-685E-4E19-8865-AE5049B65CC5}"/>
            </a:ext>
          </a:extLst>
        </xdr:cNvPr>
        <xdr:cNvSpPr txBox="1">
          <a:spLocks noChangeArrowheads="1"/>
        </xdr:cNvSpPr>
      </xdr:nvSpPr>
      <xdr:spPr bwMode="auto">
        <a:xfrm>
          <a:off x="3028950" y="4086225"/>
          <a:ext cx="5524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東海市</a:t>
          </a:r>
        </a:p>
      </xdr:txBody>
    </xdr:sp>
    <xdr:clientData/>
  </xdr:twoCellAnchor>
  <xdr:twoCellAnchor editAs="oneCell">
    <xdr:from>
      <xdr:col>4</xdr:col>
      <xdr:colOff>266700</xdr:colOff>
      <xdr:row>33</xdr:row>
      <xdr:rowOff>28575</xdr:rowOff>
    </xdr:from>
    <xdr:to>
      <xdr:col>5</xdr:col>
      <xdr:colOff>19050</xdr:colOff>
      <xdr:row>34</xdr:row>
      <xdr:rowOff>19050</xdr:rowOff>
    </xdr:to>
    <xdr:sp macro="" textlink="">
      <xdr:nvSpPr>
        <xdr:cNvPr id="4110" name="テキスト ボックス 81">
          <a:hlinkClick xmlns:r="http://schemas.openxmlformats.org/officeDocument/2006/relationships" r:id="rId9"/>
          <a:extLst>
            <a:ext uri="{FF2B5EF4-FFF2-40B4-BE49-F238E27FC236}">
              <a16:creationId xmlns:a16="http://schemas.microsoft.com/office/drawing/2014/main" id="{8553DB1E-8E24-4899-A2A1-6992B2B1B4FE}"/>
            </a:ext>
          </a:extLst>
        </xdr:cNvPr>
        <xdr:cNvSpPr txBox="1">
          <a:spLocks noChangeArrowheads="1"/>
        </xdr:cNvSpPr>
      </xdr:nvSpPr>
      <xdr:spPr bwMode="auto">
        <a:xfrm>
          <a:off x="3009900" y="6743700"/>
          <a:ext cx="4381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知多郡</a:t>
          </a:r>
        </a:p>
      </xdr:txBody>
    </xdr:sp>
    <xdr:clientData/>
  </xdr:twoCellAnchor>
  <xdr:oneCellAnchor>
    <xdr:from>
      <xdr:col>5</xdr:col>
      <xdr:colOff>514350</xdr:colOff>
      <xdr:row>4</xdr:row>
      <xdr:rowOff>57150</xdr:rowOff>
    </xdr:from>
    <xdr:ext cx="532262" cy="242374"/>
    <xdr:sp macro="" textlink="">
      <xdr:nvSpPr>
        <xdr:cNvPr id="83" name="テキスト ボックス 82">
          <a:hlinkClick xmlns:r="http://schemas.openxmlformats.org/officeDocument/2006/relationships" r:id="rId12"/>
          <a:extLst>
            <a:ext uri="{FF2B5EF4-FFF2-40B4-BE49-F238E27FC236}">
              <a16:creationId xmlns:a16="http://schemas.microsoft.com/office/drawing/2014/main" id="{7D84A1F9-1DFA-4946-92DA-6B4015F7CEDD}"/>
            </a:ext>
          </a:extLst>
        </xdr:cNvPr>
        <xdr:cNvSpPr txBox="1"/>
      </xdr:nvSpPr>
      <xdr:spPr>
        <a:xfrm>
          <a:off x="3943350" y="857250"/>
          <a:ext cx="5322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900" b="1" i="0" u="none" strike="noStrike" baseline="0">
              <a:solidFill>
                <a:srgbClr val="000000"/>
              </a:solidFill>
              <a:latin typeface="ＭＳ Ｐ明朝"/>
              <a:ea typeface="ＭＳ Ｐ明朝"/>
            </a:rPr>
            <a:t>犬山市</a:t>
          </a:r>
        </a:p>
      </xdr:txBody>
    </xdr:sp>
    <xdr:clientData/>
  </xdr:oneCellAnchor>
  <xdr:twoCellAnchor editAs="oneCell">
    <xdr:from>
      <xdr:col>1</xdr:col>
      <xdr:colOff>504825</xdr:colOff>
      <xdr:row>16</xdr:row>
      <xdr:rowOff>66675</xdr:rowOff>
    </xdr:from>
    <xdr:to>
      <xdr:col>2</xdr:col>
      <xdr:colOff>257175</xdr:colOff>
      <xdr:row>17</xdr:row>
      <xdr:rowOff>38100</xdr:rowOff>
    </xdr:to>
    <xdr:sp macro="" textlink="">
      <xdr:nvSpPr>
        <xdr:cNvPr id="4112" name="テキスト ボックス 83">
          <a:hlinkClick xmlns:r="http://schemas.openxmlformats.org/officeDocument/2006/relationships" r:id="rId13"/>
          <a:extLst>
            <a:ext uri="{FF2B5EF4-FFF2-40B4-BE49-F238E27FC236}">
              <a16:creationId xmlns:a16="http://schemas.microsoft.com/office/drawing/2014/main" id="{9DE4E5FE-2F1B-477B-9A3D-E1894BB918E5}"/>
            </a:ext>
          </a:extLst>
        </xdr:cNvPr>
        <xdr:cNvSpPr txBox="1">
          <a:spLocks noChangeArrowheads="1"/>
        </xdr:cNvSpPr>
      </xdr:nvSpPr>
      <xdr:spPr bwMode="auto">
        <a:xfrm>
          <a:off x="1190625" y="3267075"/>
          <a:ext cx="4381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弥富市</a:t>
          </a:r>
        </a:p>
      </xdr:txBody>
    </xdr:sp>
    <xdr:clientData/>
  </xdr:twoCellAnchor>
  <xdr:twoCellAnchor editAs="oneCell">
    <xdr:from>
      <xdr:col>6</xdr:col>
      <xdr:colOff>495300</xdr:colOff>
      <xdr:row>11</xdr:row>
      <xdr:rowOff>85725</xdr:rowOff>
    </xdr:from>
    <xdr:to>
      <xdr:col>7</xdr:col>
      <xdr:colOff>381000</xdr:colOff>
      <xdr:row>12</xdr:row>
      <xdr:rowOff>85725</xdr:rowOff>
    </xdr:to>
    <xdr:sp macro="" textlink="">
      <xdr:nvSpPr>
        <xdr:cNvPr id="4113" name="テキスト ボックス 84">
          <a:hlinkClick xmlns:r="http://schemas.openxmlformats.org/officeDocument/2006/relationships" r:id="rId14"/>
          <a:extLst>
            <a:ext uri="{FF2B5EF4-FFF2-40B4-BE49-F238E27FC236}">
              <a16:creationId xmlns:a16="http://schemas.microsoft.com/office/drawing/2014/main" id="{C18F8A76-8235-4DE0-8E55-C057CD84FA3B}"/>
            </a:ext>
          </a:extLst>
        </xdr:cNvPr>
        <xdr:cNvSpPr txBox="1">
          <a:spLocks noChangeArrowheads="1"/>
        </xdr:cNvSpPr>
      </xdr:nvSpPr>
      <xdr:spPr bwMode="auto">
        <a:xfrm>
          <a:off x="4610100" y="2286000"/>
          <a:ext cx="571500" cy="200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尾張旭市</a:t>
          </a:r>
        </a:p>
      </xdr:txBody>
    </xdr:sp>
    <xdr:clientData/>
  </xdr:twoCellAnchor>
  <xdr:twoCellAnchor editAs="oneCell">
    <xdr:from>
      <xdr:col>7</xdr:col>
      <xdr:colOff>619125</xdr:colOff>
      <xdr:row>10</xdr:row>
      <xdr:rowOff>161925</xdr:rowOff>
    </xdr:from>
    <xdr:to>
      <xdr:col>8</xdr:col>
      <xdr:colOff>381000</xdr:colOff>
      <xdr:row>11</xdr:row>
      <xdr:rowOff>180975</xdr:rowOff>
    </xdr:to>
    <xdr:sp macro="" textlink="">
      <xdr:nvSpPr>
        <xdr:cNvPr id="4114" name="テキスト ボックス 85">
          <a:hlinkClick xmlns:r="http://schemas.openxmlformats.org/officeDocument/2006/relationships" r:id="rId15"/>
          <a:extLst>
            <a:ext uri="{FF2B5EF4-FFF2-40B4-BE49-F238E27FC236}">
              <a16:creationId xmlns:a16="http://schemas.microsoft.com/office/drawing/2014/main" id="{16D67C5B-59F9-4FC8-A09E-2D583EEB9795}"/>
            </a:ext>
          </a:extLst>
        </xdr:cNvPr>
        <xdr:cNvSpPr txBox="1">
          <a:spLocks noChangeArrowheads="1"/>
        </xdr:cNvSpPr>
      </xdr:nvSpPr>
      <xdr:spPr bwMode="auto">
        <a:xfrm>
          <a:off x="5419725" y="2162175"/>
          <a:ext cx="4476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瀬戸市</a:t>
          </a:r>
        </a:p>
      </xdr:txBody>
    </xdr:sp>
    <xdr:clientData/>
  </xdr:twoCellAnchor>
  <xdr:twoCellAnchor editAs="oneCell">
    <xdr:from>
      <xdr:col>3</xdr:col>
      <xdr:colOff>257175</xdr:colOff>
      <xdr:row>15</xdr:row>
      <xdr:rowOff>104775</xdr:rowOff>
    </xdr:from>
    <xdr:to>
      <xdr:col>4</xdr:col>
      <xdr:colOff>19050</xdr:colOff>
      <xdr:row>16</xdr:row>
      <xdr:rowOff>95250</xdr:rowOff>
    </xdr:to>
    <xdr:sp macro="" textlink="">
      <xdr:nvSpPr>
        <xdr:cNvPr id="4115" name="テキスト ボックス 87">
          <a:hlinkClick xmlns:r="http://schemas.openxmlformats.org/officeDocument/2006/relationships" r:id="rId16"/>
          <a:extLst>
            <a:ext uri="{FF2B5EF4-FFF2-40B4-BE49-F238E27FC236}">
              <a16:creationId xmlns:a16="http://schemas.microsoft.com/office/drawing/2014/main" id="{D5CCBCFB-6404-42FE-A731-ABDB17C372F2}"/>
            </a:ext>
          </a:extLst>
        </xdr:cNvPr>
        <xdr:cNvSpPr txBox="1">
          <a:spLocks noChangeArrowheads="1"/>
        </xdr:cNvSpPr>
      </xdr:nvSpPr>
      <xdr:spPr bwMode="auto">
        <a:xfrm>
          <a:off x="2314575" y="3105150"/>
          <a:ext cx="447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海部郡</a:t>
          </a:r>
        </a:p>
      </xdr:txBody>
    </xdr:sp>
    <xdr:clientData/>
  </xdr:twoCellAnchor>
  <xdr:twoCellAnchor editAs="oneCell">
    <xdr:from>
      <xdr:col>2</xdr:col>
      <xdr:colOff>47625</xdr:colOff>
      <xdr:row>13</xdr:row>
      <xdr:rowOff>114300</xdr:rowOff>
    </xdr:from>
    <xdr:to>
      <xdr:col>2</xdr:col>
      <xdr:colOff>485775</xdr:colOff>
      <xdr:row>14</xdr:row>
      <xdr:rowOff>95250</xdr:rowOff>
    </xdr:to>
    <xdr:sp macro="" textlink="">
      <xdr:nvSpPr>
        <xdr:cNvPr id="4116" name="テキスト ボックス 88">
          <a:hlinkClick xmlns:r="http://schemas.openxmlformats.org/officeDocument/2006/relationships" r:id="rId17"/>
          <a:extLst>
            <a:ext uri="{FF2B5EF4-FFF2-40B4-BE49-F238E27FC236}">
              <a16:creationId xmlns:a16="http://schemas.microsoft.com/office/drawing/2014/main" id="{1B9B291F-739C-4F14-9408-E783ADA308D1}"/>
            </a:ext>
          </a:extLst>
        </xdr:cNvPr>
        <xdr:cNvSpPr txBox="1">
          <a:spLocks noChangeArrowheads="1"/>
        </xdr:cNvSpPr>
      </xdr:nvSpPr>
      <xdr:spPr bwMode="auto">
        <a:xfrm>
          <a:off x="1419225" y="2714625"/>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津島市</a:t>
          </a:r>
        </a:p>
      </xdr:txBody>
    </xdr:sp>
    <xdr:clientData/>
  </xdr:twoCellAnchor>
  <xdr:twoCellAnchor editAs="oneCell">
    <xdr:from>
      <xdr:col>3</xdr:col>
      <xdr:colOff>333375</xdr:colOff>
      <xdr:row>11</xdr:row>
      <xdr:rowOff>190500</xdr:rowOff>
    </xdr:from>
    <xdr:to>
      <xdr:col>4</xdr:col>
      <xdr:colOff>85725</xdr:colOff>
      <xdr:row>12</xdr:row>
      <xdr:rowOff>142875</xdr:rowOff>
    </xdr:to>
    <xdr:sp macro="" textlink="">
      <xdr:nvSpPr>
        <xdr:cNvPr id="4117" name="テキスト ボックス 89">
          <a:hlinkClick xmlns:r="http://schemas.openxmlformats.org/officeDocument/2006/relationships" r:id="rId18"/>
          <a:extLst>
            <a:ext uri="{FF2B5EF4-FFF2-40B4-BE49-F238E27FC236}">
              <a16:creationId xmlns:a16="http://schemas.microsoft.com/office/drawing/2014/main" id="{64AF350C-B476-4426-AFC9-26A25DF42832}"/>
            </a:ext>
          </a:extLst>
        </xdr:cNvPr>
        <xdr:cNvSpPr txBox="1">
          <a:spLocks noChangeArrowheads="1"/>
        </xdr:cNvSpPr>
      </xdr:nvSpPr>
      <xdr:spPr bwMode="auto">
        <a:xfrm>
          <a:off x="2390775" y="2390775"/>
          <a:ext cx="438150" cy="152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清須市</a:t>
          </a:r>
        </a:p>
      </xdr:txBody>
    </xdr:sp>
    <xdr:clientData/>
  </xdr:twoCellAnchor>
  <xdr:twoCellAnchor editAs="oneCell">
    <xdr:from>
      <xdr:col>3</xdr:col>
      <xdr:colOff>571500</xdr:colOff>
      <xdr:row>9</xdr:row>
      <xdr:rowOff>123825</xdr:rowOff>
    </xdr:from>
    <xdr:to>
      <xdr:col>4</xdr:col>
      <xdr:colOff>561975</xdr:colOff>
      <xdr:row>10</xdr:row>
      <xdr:rowOff>85725</xdr:rowOff>
    </xdr:to>
    <xdr:sp macro="" textlink="">
      <xdr:nvSpPr>
        <xdr:cNvPr id="4118" name="テキスト ボックス 90">
          <a:hlinkClick xmlns:r="http://schemas.openxmlformats.org/officeDocument/2006/relationships" r:id="rId19"/>
          <a:extLst>
            <a:ext uri="{FF2B5EF4-FFF2-40B4-BE49-F238E27FC236}">
              <a16:creationId xmlns:a16="http://schemas.microsoft.com/office/drawing/2014/main" id="{CAC29361-AF88-4297-AF0D-80F22A456DB6}"/>
            </a:ext>
          </a:extLst>
        </xdr:cNvPr>
        <xdr:cNvSpPr txBox="1">
          <a:spLocks noChangeArrowheads="1"/>
        </xdr:cNvSpPr>
      </xdr:nvSpPr>
      <xdr:spPr bwMode="auto">
        <a:xfrm>
          <a:off x="2628900" y="19240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北名古屋市</a:t>
          </a:r>
        </a:p>
      </xdr:txBody>
    </xdr:sp>
    <xdr:clientData/>
  </xdr:twoCellAnchor>
  <xdr:twoCellAnchor editAs="oneCell">
    <xdr:from>
      <xdr:col>1</xdr:col>
      <xdr:colOff>9525</xdr:colOff>
      <xdr:row>14</xdr:row>
      <xdr:rowOff>0</xdr:rowOff>
    </xdr:from>
    <xdr:to>
      <xdr:col>1</xdr:col>
      <xdr:colOff>457200</xdr:colOff>
      <xdr:row>14</xdr:row>
      <xdr:rowOff>171450</xdr:rowOff>
    </xdr:to>
    <xdr:sp macro="" textlink="">
      <xdr:nvSpPr>
        <xdr:cNvPr id="4119" name="テキスト ボックス 91">
          <a:hlinkClick xmlns:r="http://schemas.openxmlformats.org/officeDocument/2006/relationships" r:id="rId13"/>
          <a:extLst>
            <a:ext uri="{FF2B5EF4-FFF2-40B4-BE49-F238E27FC236}">
              <a16:creationId xmlns:a16="http://schemas.microsoft.com/office/drawing/2014/main" id="{F721DAC1-A857-4B27-824B-3E63BC6D015B}"/>
            </a:ext>
          </a:extLst>
        </xdr:cNvPr>
        <xdr:cNvSpPr txBox="1">
          <a:spLocks noChangeArrowheads="1"/>
        </xdr:cNvSpPr>
      </xdr:nvSpPr>
      <xdr:spPr bwMode="auto">
        <a:xfrm>
          <a:off x="695325" y="2800350"/>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愛西市</a:t>
          </a:r>
        </a:p>
      </xdr:txBody>
    </xdr:sp>
    <xdr:clientData/>
  </xdr:twoCellAnchor>
  <xdr:twoCellAnchor editAs="oneCell">
    <xdr:from>
      <xdr:col>6</xdr:col>
      <xdr:colOff>666750</xdr:colOff>
      <xdr:row>13</xdr:row>
      <xdr:rowOff>19050</xdr:rowOff>
    </xdr:from>
    <xdr:to>
      <xdr:col>7</xdr:col>
      <xdr:colOff>571500</xdr:colOff>
      <xdr:row>13</xdr:row>
      <xdr:rowOff>180975</xdr:rowOff>
    </xdr:to>
    <xdr:sp macro="" textlink="">
      <xdr:nvSpPr>
        <xdr:cNvPr id="4120" name="テキスト ボックス 93">
          <a:hlinkClick xmlns:r="http://schemas.openxmlformats.org/officeDocument/2006/relationships" r:id="rId8"/>
          <a:extLst>
            <a:ext uri="{FF2B5EF4-FFF2-40B4-BE49-F238E27FC236}">
              <a16:creationId xmlns:a16="http://schemas.microsoft.com/office/drawing/2014/main" id="{4A789240-E0DD-47B4-98BC-1B1D94C0EAF9}"/>
            </a:ext>
          </a:extLst>
        </xdr:cNvPr>
        <xdr:cNvSpPr txBox="1">
          <a:spLocks noChangeArrowheads="1"/>
        </xdr:cNvSpPr>
      </xdr:nvSpPr>
      <xdr:spPr bwMode="auto">
        <a:xfrm>
          <a:off x="4781550" y="2619375"/>
          <a:ext cx="5905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長久手市</a:t>
          </a:r>
        </a:p>
      </xdr:txBody>
    </xdr:sp>
    <xdr:clientData/>
  </xdr:twoCellAnchor>
  <xdr:twoCellAnchor editAs="oneCell">
    <xdr:from>
      <xdr:col>6</xdr:col>
      <xdr:colOff>542925</xdr:colOff>
      <xdr:row>17</xdr:row>
      <xdr:rowOff>9525</xdr:rowOff>
    </xdr:from>
    <xdr:to>
      <xdr:col>7</xdr:col>
      <xdr:colOff>304800</xdr:colOff>
      <xdr:row>17</xdr:row>
      <xdr:rowOff>180975</xdr:rowOff>
    </xdr:to>
    <xdr:sp macro="" textlink="">
      <xdr:nvSpPr>
        <xdr:cNvPr id="4121" name="テキスト ボックス 94">
          <a:hlinkClick xmlns:r="http://schemas.openxmlformats.org/officeDocument/2006/relationships" r:id="rId8"/>
          <a:extLst>
            <a:ext uri="{FF2B5EF4-FFF2-40B4-BE49-F238E27FC236}">
              <a16:creationId xmlns:a16="http://schemas.microsoft.com/office/drawing/2014/main" id="{C51042E7-F48F-4831-8E2F-CE6B8590D924}"/>
            </a:ext>
          </a:extLst>
        </xdr:cNvPr>
        <xdr:cNvSpPr txBox="1">
          <a:spLocks noChangeArrowheads="1"/>
        </xdr:cNvSpPr>
      </xdr:nvSpPr>
      <xdr:spPr bwMode="auto">
        <a:xfrm>
          <a:off x="4657725" y="3409950"/>
          <a:ext cx="447675"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愛知郡</a:t>
          </a:r>
        </a:p>
      </xdr:txBody>
    </xdr:sp>
    <xdr:clientData/>
  </xdr:twoCellAnchor>
  <xdr:oneCellAnchor>
    <xdr:from>
      <xdr:col>4</xdr:col>
      <xdr:colOff>502104</xdr:colOff>
      <xdr:row>5</xdr:row>
      <xdr:rowOff>13607</xdr:rowOff>
    </xdr:from>
    <xdr:ext cx="532262" cy="242374"/>
    <xdr:sp macro="" textlink="">
      <xdr:nvSpPr>
        <xdr:cNvPr id="96" name="テキスト ボックス 95">
          <a:hlinkClick xmlns:r="http://schemas.openxmlformats.org/officeDocument/2006/relationships" r:id="rId20"/>
          <a:extLst>
            <a:ext uri="{FF2B5EF4-FFF2-40B4-BE49-F238E27FC236}">
              <a16:creationId xmlns:a16="http://schemas.microsoft.com/office/drawing/2014/main" id="{1BDDE4BC-B150-49B9-91A3-5F3BD99590A3}"/>
            </a:ext>
          </a:extLst>
        </xdr:cNvPr>
        <xdr:cNvSpPr txBox="1"/>
      </xdr:nvSpPr>
      <xdr:spPr>
        <a:xfrm>
          <a:off x="3245304" y="1013732"/>
          <a:ext cx="53226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900" b="1" i="0" u="none" strike="noStrike" baseline="0">
              <a:solidFill>
                <a:srgbClr val="000000"/>
              </a:solidFill>
              <a:latin typeface="ＭＳ Ｐ明朝"/>
              <a:ea typeface="ＭＳ Ｐ明朝"/>
            </a:rPr>
            <a:t>丹羽郡</a:t>
          </a:r>
        </a:p>
      </xdr:txBody>
    </xdr:sp>
    <xdr:clientData/>
  </xdr:oneCellAnchor>
  <xdr:twoCellAnchor editAs="oneCell">
    <xdr:from>
      <xdr:col>4</xdr:col>
      <xdr:colOff>428625</xdr:colOff>
      <xdr:row>12</xdr:row>
      <xdr:rowOff>76200</xdr:rowOff>
    </xdr:from>
    <xdr:to>
      <xdr:col>5</xdr:col>
      <xdr:colOff>438150</xdr:colOff>
      <xdr:row>13</xdr:row>
      <xdr:rowOff>38100</xdr:rowOff>
    </xdr:to>
    <xdr:sp macro="" textlink="">
      <xdr:nvSpPr>
        <xdr:cNvPr id="4123" name="テキスト ボックス 96">
          <a:hlinkClick xmlns:r="http://schemas.openxmlformats.org/officeDocument/2006/relationships" r:id="rId21"/>
          <a:extLst>
            <a:ext uri="{FF2B5EF4-FFF2-40B4-BE49-F238E27FC236}">
              <a16:creationId xmlns:a16="http://schemas.microsoft.com/office/drawing/2014/main" id="{9182456C-B317-4AF8-A8A1-1B4F7E376211}"/>
            </a:ext>
          </a:extLst>
        </xdr:cNvPr>
        <xdr:cNvSpPr txBox="1">
          <a:spLocks noChangeArrowheads="1"/>
        </xdr:cNvSpPr>
      </xdr:nvSpPr>
      <xdr:spPr bwMode="auto">
        <a:xfrm>
          <a:off x="3171825" y="2476500"/>
          <a:ext cx="695325"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西春日井郡</a:t>
          </a:r>
        </a:p>
      </xdr:txBody>
    </xdr:sp>
    <xdr:clientData/>
  </xdr:twoCellAnchor>
  <xdr:twoCellAnchor>
    <xdr:from>
      <xdr:col>4</xdr:col>
      <xdr:colOff>676275</xdr:colOff>
      <xdr:row>9</xdr:row>
      <xdr:rowOff>190500</xdr:rowOff>
    </xdr:from>
    <xdr:to>
      <xdr:col>5</xdr:col>
      <xdr:colOff>95250</xdr:colOff>
      <xdr:row>12</xdr:row>
      <xdr:rowOff>76200</xdr:rowOff>
    </xdr:to>
    <xdr:cxnSp macro="">
      <xdr:nvCxnSpPr>
        <xdr:cNvPr id="69533" name="直線コネクタ 97">
          <a:extLst>
            <a:ext uri="{FF2B5EF4-FFF2-40B4-BE49-F238E27FC236}">
              <a16:creationId xmlns:a16="http://schemas.microsoft.com/office/drawing/2014/main" id="{37BCC58D-F6B3-4D6F-88B8-9779C4FA5B7C}"/>
            </a:ext>
          </a:extLst>
        </xdr:cNvPr>
        <xdr:cNvCxnSpPr>
          <a:cxnSpLocks noChangeShapeType="1"/>
          <a:endCxn id="4123" idx="0"/>
        </xdr:cNvCxnSpPr>
      </xdr:nvCxnSpPr>
      <xdr:spPr bwMode="auto">
        <a:xfrm rot="16200000" flipH="1">
          <a:off x="3228975" y="2181225"/>
          <a:ext cx="485775" cy="1047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542925</xdr:colOff>
      <xdr:row>10</xdr:row>
      <xdr:rowOff>114300</xdr:rowOff>
    </xdr:from>
    <xdr:to>
      <xdr:col>5</xdr:col>
      <xdr:colOff>95250</xdr:colOff>
      <xdr:row>12</xdr:row>
      <xdr:rowOff>76200</xdr:rowOff>
    </xdr:to>
    <xdr:cxnSp macro="">
      <xdr:nvCxnSpPr>
        <xdr:cNvPr id="69534" name="直線コネクタ 98">
          <a:extLst>
            <a:ext uri="{FF2B5EF4-FFF2-40B4-BE49-F238E27FC236}">
              <a16:creationId xmlns:a16="http://schemas.microsoft.com/office/drawing/2014/main" id="{7E28A03C-8587-4682-801D-4DE1F2794A5A}"/>
            </a:ext>
          </a:extLst>
        </xdr:cNvPr>
        <xdr:cNvCxnSpPr>
          <a:cxnSpLocks noChangeShapeType="1"/>
        </xdr:cNvCxnSpPr>
      </xdr:nvCxnSpPr>
      <xdr:spPr bwMode="auto">
        <a:xfrm>
          <a:off x="2600325" y="2114550"/>
          <a:ext cx="923925" cy="36195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0</xdr:col>
      <xdr:colOff>0</xdr:colOff>
      <xdr:row>0</xdr:row>
      <xdr:rowOff>0</xdr:rowOff>
    </xdr:from>
    <xdr:ext cx="1730858" cy="492443"/>
    <xdr:sp macro="" textlink="">
      <xdr:nvSpPr>
        <xdr:cNvPr id="102" name="テキスト ボックス 101">
          <a:extLst>
            <a:ext uri="{FF2B5EF4-FFF2-40B4-BE49-F238E27FC236}">
              <a16:creationId xmlns:a16="http://schemas.microsoft.com/office/drawing/2014/main" id="{B647CB55-F1A4-46E1-80CE-46AF1B648F1A}"/>
            </a:ext>
          </a:extLst>
        </xdr:cNvPr>
        <xdr:cNvSpPr txBox="1"/>
      </xdr:nvSpPr>
      <xdr:spPr>
        <a:xfrm>
          <a:off x="0" y="0"/>
          <a:ext cx="1730858"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2400" b="1"/>
            <a:t>【</a:t>
          </a:r>
          <a:r>
            <a:rPr kumimoji="1" lang="ja-JP" altLang="en-US" sz="2400" b="1"/>
            <a:t>尾張地区</a:t>
          </a:r>
          <a:r>
            <a:rPr kumimoji="1" lang="en-US" altLang="ja-JP" sz="2400" b="1"/>
            <a:t>】</a:t>
          </a:r>
          <a:endParaRPr kumimoji="1" lang="ja-JP" altLang="en-US" sz="2400" b="1"/>
        </a:p>
      </xdr:txBody>
    </xdr:sp>
    <xdr:clientData/>
  </xdr:oneCellAnchor>
  <xdr:oneCellAnchor>
    <xdr:from>
      <xdr:col>8</xdr:col>
      <xdr:colOff>0</xdr:colOff>
      <xdr:row>0</xdr:row>
      <xdr:rowOff>0</xdr:rowOff>
    </xdr:from>
    <xdr:ext cx="1661755" cy="428625"/>
    <xdr:sp macro="" textlink="">
      <xdr:nvSpPr>
        <xdr:cNvPr id="37" name="テキスト ボックス 36">
          <a:extLst>
            <a:ext uri="{FF2B5EF4-FFF2-40B4-BE49-F238E27FC236}">
              <a16:creationId xmlns:a16="http://schemas.microsoft.com/office/drawing/2014/main" id="{382A18E1-B3FF-4E2C-9775-52144ECE9B4F}"/>
            </a:ext>
          </a:extLst>
        </xdr:cNvPr>
        <xdr:cNvSpPr txBox="1"/>
      </xdr:nvSpPr>
      <xdr:spPr>
        <a:xfrm>
          <a:off x="5486400" y="0"/>
          <a:ext cx="1661755"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800"/>
            <a:t>※</a:t>
          </a:r>
          <a:r>
            <a:rPr kumimoji="1" lang="ja-JP" altLang="en-US" sz="800"/>
            <a:t>各地区名をクリックすると、</a:t>
          </a:r>
          <a:endParaRPr kumimoji="1" lang="en-US" altLang="ja-JP" sz="800"/>
        </a:p>
        <a:p>
          <a:r>
            <a:rPr kumimoji="1" lang="ja-JP" altLang="en-US" sz="800" baseline="0"/>
            <a:t>     </a:t>
          </a:r>
          <a:r>
            <a:rPr kumimoji="1" lang="ja-JP" altLang="en-US" sz="800"/>
            <a:t>選択地区のシートに移動します。</a:t>
          </a:r>
        </a:p>
      </xdr:txBody>
    </xdr:sp>
    <xdr:clientData/>
  </xdr:oneCellAnchor>
  <xdr:twoCellAnchor>
    <xdr:from>
      <xdr:col>3</xdr:col>
      <xdr:colOff>247650</xdr:colOff>
      <xdr:row>13</xdr:row>
      <xdr:rowOff>123825</xdr:rowOff>
    </xdr:from>
    <xdr:to>
      <xdr:col>3</xdr:col>
      <xdr:colOff>485775</xdr:colOff>
      <xdr:row>15</xdr:row>
      <xdr:rowOff>104775</xdr:rowOff>
    </xdr:to>
    <xdr:cxnSp macro="">
      <xdr:nvCxnSpPr>
        <xdr:cNvPr id="69537" name="直線コネクタ 99">
          <a:extLst>
            <a:ext uri="{FF2B5EF4-FFF2-40B4-BE49-F238E27FC236}">
              <a16:creationId xmlns:a16="http://schemas.microsoft.com/office/drawing/2014/main" id="{BCC35EF9-F7DC-43CC-8C2A-F35F86A34DB8}"/>
            </a:ext>
          </a:extLst>
        </xdr:cNvPr>
        <xdr:cNvCxnSpPr>
          <a:cxnSpLocks noChangeShapeType="1"/>
        </xdr:cNvCxnSpPr>
      </xdr:nvCxnSpPr>
      <xdr:spPr bwMode="auto">
        <a:xfrm rot="16200000" flipH="1">
          <a:off x="2233613" y="2795587"/>
          <a:ext cx="381000" cy="2381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457200</xdr:colOff>
      <xdr:row>12</xdr:row>
      <xdr:rowOff>114300</xdr:rowOff>
    </xdr:from>
    <xdr:to>
      <xdr:col>3</xdr:col>
      <xdr:colOff>180975</xdr:colOff>
      <xdr:row>13</xdr:row>
      <xdr:rowOff>76200</xdr:rowOff>
    </xdr:to>
    <xdr:sp macro="" textlink="">
      <xdr:nvSpPr>
        <xdr:cNvPr id="4130" name="テキスト ボックス 45">
          <a:hlinkClick xmlns:r="http://schemas.openxmlformats.org/officeDocument/2006/relationships" r:id="rId22"/>
          <a:extLst>
            <a:ext uri="{FF2B5EF4-FFF2-40B4-BE49-F238E27FC236}">
              <a16:creationId xmlns:a16="http://schemas.microsoft.com/office/drawing/2014/main" id="{F0AA2F74-2BA9-4458-8938-8FC867FA01EC}"/>
            </a:ext>
          </a:extLst>
        </xdr:cNvPr>
        <xdr:cNvSpPr txBox="1">
          <a:spLocks noChangeArrowheads="1"/>
        </xdr:cNvSpPr>
      </xdr:nvSpPr>
      <xdr:spPr bwMode="auto">
        <a:xfrm>
          <a:off x="1828800" y="2514600"/>
          <a:ext cx="40957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あま市</a:t>
          </a:r>
        </a:p>
      </xdr:txBody>
    </xdr:sp>
    <xdr:clientData/>
  </xdr:twoCellAnchor>
  <xdr:twoCellAnchor editAs="oneCell">
    <xdr:from>
      <xdr:col>2</xdr:col>
      <xdr:colOff>361950</xdr:colOff>
      <xdr:row>6</xdr:row>
      <xdr:rowOff>76200</xdr:rowOff>
    </xdr:from>
    <xdr:to>
      <xdr:col>3</xdr:col>
      <xdr:colOff>257175</xdr:colOff>
      <xdr:row>7</xdr:row>
      <xdr:rowOff>38100</xdr:rowOff>
    </xdr:to>
    <xdr:sp macro="" textlink="">
      <xdr:nvSpPr>
        <xdr:cNvPr id="4131" name="テキスト ボックス 68">
          <a:hlinkClick xmlns:r="http://schemas.openxmlformats.org/officeDocument/2006/relationships" r:id="rId23"/>
          <a:extLst>
            <a:ext uri="{FF2B5EF4-FFF2-40B4-BE49-F238E27FC236}">
              <a16:creationId xmlns:a16="http://schemas.microsoft.com/office/drawing/2014/main" id="{CAB13450-04F9-450D-AC2D-CA7BCE460ADA}"/>
            </a:ext>
          </a:extLst>
        </xdr:cNvPr>
        <xdr:cNvSpPr txBox="1">
          <a:spLocks noChangeArrowheads="1"/>
        </xdr:cNvSpPr>
      </xdr:nvSpPr>
      <xdr:spPr bwMode="auto">
        <a:xfrm>
          <a:off x="1733550" y="1276350"/>
          <a:ext cx="5810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一宮市</a:t>
          </a:r>
        </a:p>
      </xdr:txBody>
    </xdr:sp>
    <xdr:clientData/>
  </xdr:twoCellAnchor>
  <xdr:twoCellAnchor editAs="oneCell">
    <xdr:from>
      <xdr:col>3</xdr:col>
      <xdr:colOff>657225</xdr:colOff>
      <xdr:row>8</xdr:row>
      <xdr:rowOff>76200</xdr:rowOff>
    </xdr:from>
    <xdr:to>
      <xdr:col>4</xdr:col>
      <xdr:colOff>419100</xdr:colOff>
      <xdr:row>9</xdr:row>
      <xdr:rowOff>38100</xdr:rowOff>
    </xdr:to>
    <xdr:sp macro="" textlink="">
      <xdr:nvSpPr>
        <xdr:cNvPr id="4132" name="テキスト ボックス 92">
          <a:hlinkClick xmlns:r="http://schemas.openxmlformats.org/officeDocument/2006/relationships" r:id="rId24"/>
          <a:extLst>
            <a:ext uri="{FF2B5EF4-FFF2-40B4-BE49-F238E27FC236}">
              <a16:creationId xmlns:a16="http://schemas.microsoft.com/office/drawing/2014/main" id="{36E3F17F-DA63-4E62-B1DD-71735AC8A292}"/>
            </a:ext>
          </a:extLst>
        </xdr:cNvPr>
        <xdr:cNvSpPr txBox="1">
          <a:spLocks noChangeArrowheads="1"/>
        </xdr:cNvSpPr>
      </xdr:nvSpPr>
      <xdr:spPr bwMode="auto">
        <a:xfrm>
          <a:off x="2714625" y="1676400"/>
          <a:ext cx="447675"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岩倉市</a:t>
          </a:r>
        </a:p>
      </xdr:txBody>
    </xdr:sp>
    <xdr:clientData/>
  </xdr:twoCellAnchor>
  <xdr:twoCellAnchor editAs="oneCell">
    <xdr:from>
      <xdr:col>4</xdr:col>
      <xdr:colOff>561975</xdr:colOff>
      <xdr:row>7</xdr:row>
      <xdr:rowOff>95250</xdr:rowOff>
    </xdr:from>
    <xdr:to>
      <xdr:col>5</xdr:col>
      <xdr:colOff>342900</xdr:colOff>
      <xdr:row>8</xdr:row>
      <xdr:rowOff>57150</xdr:rowOff>
    </xdr:to>
    <xdr:sp macro="" textlink="">
      <xdr:nvSpPr>
        <xdr:cNvPr id="4133" name="テキスト ボックス 86">
          <a:hlinkClick xmlns:r="http://schemas.openxmlformats.org/officeDocument/2006/relationships" r:id="rId25"/>
          <a:extLst>
            <a:ext uri="{FF2B5EF4-FFF2-40B4-BE49-F238E27FC236}">
              <a16:creationId xmlns:a16="http://schemas.microsoft.com/office/drawing/2014/main" id="{EA343F7E-6A20-4E0B-8101-9D8C4B621774}"/>
            </a:ext>
          </a:extLst>
        </xdr:cNvPr>
        <xdr:cNvSpPr txBox="1">
          <a:spLocks noChangeArrowheads="1"/>
        </xdr:cNvSpPr>
      </xdr:nvSpPr>
      <xdr:spPr bwMode="auto">
        <a:xfrm>
          <a:off x="3305175" y="1495425"/>
          <a:ext cx="46672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小牧市</a:t>
          </a:r>
        </a:p>
      </xdr:txBody>
    </xdr:sp>
    <xdr:clientData/>
  </xdr:twoCellAnchor>
  <xdr:twoCellAnchor>
    <xdr:from>
      <xdr:col>2</xdr:col>
      <xdr:colOff>514350</xdr:colOff>
      <xdr:row>16</xdr:row>
      <xdr:rowOff>0</xdr:rowOff>
    </xdr:from>
    <xdr:to>
      <xdr:col>3</xdr:col>
      <xdr:colOff>257175</xdr:colOff>
      <xdr:row>16</xdr:row>
      <xdr:rowOff>38100</xdr:rowOff>
    </xdr:to>
    <xdr:cxnSp macro="">
      <xdr:nvCxnSpPr>
        <xdr:cNvPr id="69542" name="直線コネクタ 99">
          <a:extLst>
            <a:ext uri="{FF2B5EF4-FFF2-40B4-BE49-F238E27FC236}">
              <a16:creationId xmlns:a16="http://schemas.microsoft.com/office/drawing/2014/main" id="{276CCA1B-41EB-478F-8631-7FE10812B774}"/>
            </a:ext>
          </a:extLst>
        </xdr:cNvPr>
        <xdr:cNvCxnSpPr>
          <a:cxnSpLocks noChangeShapeType="1"/>
        </xdr:cNvCxnSpPr>
      </xdr:nvCxnSpPr>
      <xdr:spPr bwMode="auto">
        <a:xfrm flipV="1">
          <a:off x="1885950" y="3200400"/>
          <a:ext cx="428625" cy="381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28575</xdr:colOff>
      <xdr:row>29</xdr:row>
      <xdr:rowOff>219075</xdr:rowOff>
    </xdr:to>
    <xdr:pic>
      <xdr:nvPicPr>
        <xdr:cNvPr id="68483" name="Picture 2121">
          <a:extLst>
            <a:ext uri="{FF2B5EF4-FFF2-40B4-BE49-F238E27FC236}">
              <a16:creationId xmlns:a16="http://schemas.microsoft.com/office/drawing/2014/main" id="{C011A960-52D2-41B3-9BF9-2E607A3F2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315575" cy="728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1988493" cy="559192"/>
    <xdr:sp macro="" textlink="">
      <xdr:nvSpPr>
        <xdr:cNvPr id="3" name="テキスト ボックス 2">
          <a:extLst>
            <a:ext uri="{FF2B5EF4-FFF2-40B4-BE49-F238E27FC236}">
              <a16:creationId xmlns:a16="http://schemas.microsoft.com/office/drawing/2014/main" id="{895FE040-513E-4090-87E5-048A18A898D3}"/>
            </a:ext>
          </a:extLst>
        </xdr:cNvPr>
        <xdr:cNvSpPr txBox="1"/>
      </xdr:nvSpPr>
      <xdr:spPr>
        <a:xfrm>
          <a:off x="0" y="0"/>
          <a:ext cx="1988493"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2800" b="1"/>
            <a:t>【</a:t>
          </a:r>
          <a:r>
            <a:rPr kumimoji="1" lang="ja-JP" altLang="en-US" sz="2800" b="1"/>
            <a:t>三河地区</a:t>
          </a:r>
          <a:r>
            <a:rPr kumimoji="1" lang="en-US" altLang="ja-JP" sz="2800" b="1"/>
            <a:t>】</a:t>
          </a:r>
          <a:endParaRPr kumimoji="1" lang="ja-JP" altLang="en-US" sz="2800" b="1"/>
        </a:p>
      </xdr:txBody>
    </xdr:sp>
    <xdr:clientData/>
  </xdr:oneCellAnchor>
  <xdr:oneCellAnchor>
    <xdr:from>
      <xdr:col>12</xdr:col>
      <xdr:colOff>280145</xdr:colOff>
      <xdr:row>0</xdr:row>
      <xdr:rowOff>0</xdr:rowOff>
    </xdr:from>
    <xdr:ext cx="1632675" cy="459440"/>
    <xdr:sp macro="" textlink="">
      <xdr:nvSpPr>
        <xdr:cNvPr id="4" name="テキスト ボックス 3">
          <a:extLst>
            <a:ext uri="{FF2B5EF4-FFF2-40B4-BE49-F238E27FC236}">
              <a16:creationId xmlns:a16="http://schemas.microsoft.com/office/drawing/2014/main" id="{D8E3AFB1-3B9D-4761-9BD7-D0D554DD4E47}"/>
            </a:ext>
          </a:extLst>
        </xdr:cNvPr>
        <xdr:cNvSpPr txBox="1"/>
      </xdr:nvSpPr>
      <xdr:spPr>
        <a:xfrm>
          <a:off x="8482851" y="0"/>
          <a:ext cx="1632675" cy="459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800"/>
            <a:t>※</a:t>
          </a:r>
          <a:r>
            <a:rPr kumimoji="1" lang="ja-JP" altLang="en-US" sz="800"/>
            <a:t>各地区名をクリックすると、</a:t>
          </a:r>
          <a:endParaRPr kumimoji="1" lang="en-US" altLang="ja-JP" sz="800"/>
        </a:p>
        <a:p>
          <a:r>
            <a:rPr kumimoji="1" lang="ja-JP" altLang="en-US" sz="800" baseline="0"/>
            <a:t>     </a:t>
          </a:r>
          <a:r>
            <a:rPr kumimoji="1" lang="ja-JP" altLang="en-US" sz="800"/>
            <a:t>選択地区のシートに移動します。</a:t>
          </a:r>
        </a:p>
      </xdr:txBody>
    </xdr:sp>
    <xdr:clientData/>
  </xdr:oneCellAnchor>
  <xdr:oneCellAnchor>
    <xdr:from>
      <xdr:col>6</xdr:col>
      <xdr:colOff>168089</xdr:colOff>
      <xdr:row>6</xdr:row>
      <xdr:rowOff>22411</xdr:rowOff>
    </xdr:from>
    <xdr:ext cx="570926" cy="259045"/>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A9E92FCB-EB17-4AF4-B042-ECC3BB966ABE}"/>
            </a:ext>
          </a:extLst>
        </xdr:cNvPr>
        <xdr:cNvSpPr txBox="1"/>
      </xdr:nvSpPr>
      <xdr:spPr>
        <a:xfrm>
          <a:off x="4282889" y="1784536"/>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豊田市</a:t>
          </a:r>
        </a:p>
      </xdr:txBody>
    </xdr:sp>
    <xdr:clientData/>
  </xdr:oneCellAnchor>
  <xdr:twoCellAnchor editAs="oneCell">
    <xdr:from>
      <xdr:col>4</xdr:col>
      <xdr:colOff>209550</xdr:colOff>
      <xdr:row>13</xdr:row>
      <xdr:rowOff>114300</xdr:rowOff>
    </xdr:from>
    <xdr:to>
      <xdr:col>5</xdr:col>
      <xdr:colOff>9525</xdr:colOff>
      <xdr:row>14</xdr:row>
      <xdr:rowOff>66675</xdr:rowOff>
    </xdr:to>
    <xdr:sp macro="" textlink="">
      <xdr:nvSpPr>
        <xdr:cNvPr id="5125" name="テキスト ボックス 5">
          <a:hlinkClick xmlns:r="http://schemas.openxmlformats.org/officeDocument/2006/relationships" r:id="rId3"/>
          <a:extLst>
            <a:ext uri="{FF2B5EF4-FFF2-40B4-BE49-F238E27FC236}">
              <a16:creationId xmlns:a16="http://schemas.microsoft.com/office/drawing/2014/main" id="{7CE2ED42-47DE-4FFF-A218-4930211D0EB9}"/>
            </a:ext>
          </a:extLst>
        </xdr:cNvPr>
        <xdr:cNvSpPr txBox="1">
          <a:spLocks noChangeArrowheads="1"/>
        </xdr:cNvSpPr>
      </xdr:nvSpPr>
      <xdr:spPr bwMode="auto">
        <a:xfrm>
          <a:off x="2952750" y="3476625"/>
          <a:ext cx="485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安城市</a:t>
          </a:r>
        </a:p>
      </xdr:txBody>
    </xdr:sp>
    <xdr:clientData/>
  </xdr:twoCellAnchor>
  <xdr:twoCellAnchor editAs="oneCell">
    <xdr:from>
      <xdr:col>8</xdr:col>
      <xdr:colOff>161925</xdr:colOff>
      <xdr:row>22</xdr:row>
      <xdr:rowOff>219075</xdr:rowOff>
    </xdr:from>
    <xdr:to>
      <xdr:col>8</xdr:col>
      <xdr:colOff>657225</xdr:colOff>
      <xdr:row>23</xdr:row>
      <xdr:rowOff>161925</xdr:rowOff>
    </xdr:to>
    <xdr:sp macro="" textlink="">
      <xdr:nvSpPr>
        <xdr:cNvPr id="5126" name="テキスト ボックス 7">
          <a:hlinkClick xmlns:r="http://schemas.openxmlformats.org/officeDocument/2006/relationships" r:id="rId4"/>
          <a:extLst>
            <a:ext uri="{FF2B5EF4-FFF2-40B4-BE49-F238E27FC236}">
              <a16:creationId xmlns:a16="http://schemas.microsoft.com/office/drawing/2014/main" id="{31CDF596-F87D-408C-9051-B48B4AEB0106}"/>
            </a:ext>
          </a:extLst>
        </xdr:cNvPr>
        <xdr:cNvSpPr txBox="1">
          <a:spLocks noChangeArrowheads="1"/>
        </xdr:cNvSpPr>
      </xdr:nvSpPr>
      <xdr:spPr bwMode="auto">
        <a:xfrm>
          <a:off x="5648325" y="5638800"/>
          <a:ext cx="4953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豊橋市</a:t>
          </a:r>
        </a:p>
      </xdr:txBody>
    </xdr:sp>
    <xdr:clientData/>
  </xdr:twoCellAnchor>
  <xdr:oneCellAnchor>
    <xdr:from>
      <xdr:col>7</xdr:col>
      <xdr:colOff>302559</xdr:colOff>
      <xdr:row>17</xdr:row>
      <xdr:rowOff>89647</xdr:rowOff>
    </xdr:from>
    <xdr:ext cx="570926" cy="259045"/>
    <xdr:sp macro="" textlink="">
      <xdr:nvSpPr>
        <xdr:cNvPr id="9" name="テキスト ボックス 8">
          <a:hlinkClick xmlns:r="http://schemas.openxmlformats.org/officeDocument/2006/relationships" r:id="rId5"/>
          <a:extLst>
            <a:ext uri="{FF2B5EF4-FFF2-40B4-BE49-F238E27FC236}">
              <a16:creationId xmlns:a16="http://schemas.microsoft.com/office/drawing/2014/main" id="{10DC48FD-E007-48B9-BB72-AC6A336D78ED}"/>
            </a:ext>
          </a:extLst>
        </xdr:cNvPr>
        <xdr:cNvSpPr txBox="1"/>
      </xdr:nvSpPr>
      <xdr:spPr>
        <a:xfrm>
          <a:off x="5103159" y="4366372"/>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豊川市</a:t>
          </a:r>
        </a:p>
      </xdr:txBody>
    </xdr:sp>
    <xdr:clientData/>
  </xdr:oneCellAnchor>
  <xdr:oneCellAnchor>
    <xdr:from>
      <xdr:col>10</xdr:col>
      <xdr:colOff>414618</xdr:colOff>
      <xdr:row>6</xdr:row>
      <xdr:rowOff>0</xdr:rowOff>
    </xdr:from>
    <xdr:ext cx="699679" cy="259045"/>
    <xdr:sp macro="" textlink="">
      <xdr:nvSpPr>
        <xdr:cNvPr id="10" name="テキスト ボックス 9">
          <a:hlinkClick xmlns:r="http://schemas.openxmlformats.org/officeDocument/2006/relationships" r:id="rId6"/>
          <a:extLst>
            <a:ext uri="{FF2B5EF4-FFF2-40B4-BE49-F238E27FC236}">
              <a16:creationId xmlns:a16="http://schemas.microsoft.com/office/drawing/2014/main" id="{F4D18269-FCBE-4CCE-AE12-40B13A64E9F4}"/>
            </a:ext>
          </a:extLst>
        </xdr:cNvPr>
        <xdr:cNvSpPr txBox="1"/>
      </xdr:nvSpPr>
      <xdr:spPr>
        <a:xfrm>
          <a:off x="7272618" y="1762125"/>
          <a:ext cx="6996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北設楽郡</a:t>
          </a:r>
        </a:p>
      </xdr:txBody>
    </xdr:sp>
    <xdr:clientData/>
  </xdr:oneCellAnchor>
  <xdr:twoCellAnchor editAs="oneCell">
    <xdr:from>
      <xdr:col>3</xdr:col>
      <xdr:colOff>47625</xdr:colOff>
      <xdr:row>16</xdr:row>
      <xdr:rowOff>76200</xdr:rowOff>
    </xdr:from>
    <xdr:to>
      <xdr:col>3</xdr:col>
      <xdr:colOff>542925</xdr:colOff>
      <xdr:row>17</xdr:row>
      <xdr:rowOff>38100</xdr:rowOff>
    </xdr:to>
    <xdr:sp macro="" textlink="">
      <xdr:nvSpPr>
        <xdr:cNvPr id="5129" name="テキスト ボックス 10">
          <a:hlinkClick xmlns:r="http://schemas.openxmlformats.org/officeDocument/2006/relationships" r:id="rId7"/>
          <a:extLst>
            <a:ext uri="{FF2B5EF4-FFF2-40B4-BE49-F238E27FC236}">
              <a16:creationId xmlns:a16="http://schemas.microsoft.com/office/drawing/2014/main" id="{16930E19-D738-4A4D-8F84-3AD88F585E79}"/>
            </a:ext>
          </a:extLst>
        </xdr:cNvPr>
        <xdr:cNvSpPr txBox="1">
          <a:spLocks noChangeArrowheads="1"/>
        </xdr:cNvSpPr>
      </xdr:nvSpPr>
      <xdr:spPr bwMode="auto">
        <a:xfrm>
          <a:off x="2105025" y="4124325"/>
          <a:ext cx="495300"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碧南市</a:t>
          </a:r>
        </a:p>
      </xdr:txBody>
    </xdr:sp>
    <xdr:clientData/>
  </xdr:twoCellAnchor>
  <xdr:oneCellAnchor>
    <xdr:from>
      <xdr:col>1</xdr:col>
      <xdr:colOff>627528</xdr:colOff>
      <xdr:row>12</xdr:row>
      <xdr:rowOff>100853</xdr:rowOff>
    </xdr:from>
    <xdr:ext cx="570926" cy="259045"/>
    <xdr:sp macro="" textlink="">
      <xdr:nvSpPr>
        <xdr:cNvPr id="13" name="テキスト ボックス 12">
          <a:hlinkClick xmlns:r="http://schemas.openxmlformats.org/officeDocument/2006/relationships" r:id="rId8"/>
          <a:extLst>
            <a:ext uri="{FF2B5EF4-FFF2-40B4-BE49-F238E27FC236}">
              <a16:creationId xmlns:a16="http://schemas.microsoft.com/office/drawing/2014/main" id="{E5405428-E2FC-49B4-9B75-E3A81B3E3EC0}"/>
            </a:ext>
          </a:extLst>
        </xdr:cNvPr>
        <xdr:cNvSpPr txBox="1"/>
      </xdr:nvSpPr>
      <xdr:spPr>
        <a:xfrm>
          <a:off x="1313328" y="3234578"/>
          <a:ext cx="57092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知立市</a:t>
          </a:r>
        </a:p>
      </xdr:txBody>
    </xdr:sp>
    <xdr:clientData/>
  </xdr:oneCellAnchor>
  <xdr:twoCellAnchor editAs="oneCell">
    <xdr:from>
      <xdr:col>3</xdr:col>
      <xdr:colOff>38100</xdr:colOff>
      <xdr:row>13</xdr:row>
      <xdr:rowOff>152400</xdr:rowOff>
    </xdr:from>
    <xdr:to>
      <xdr:col>3</xdr:col>
      <xdr:colOff>542925</xdr:colOff>
      <xdr:row>14</xdr:row>
      <xdr:rowOff>95250</xdr:rowOff>
    </xdr:to>
    <xdr:sp macro="" textlink="">
      <xdr:nvSpPr>
        <xdr:cNvPr id="5130" name="テキスト ボックス 11">
          <a:hlinkClick xmlns:r="http://schemas.openxmlformats.org/officeDocument/2006/relationships" r:id="rId9"/>
          <a:extLst>
            <a:ext uri="{FF2B5EF4-FFF2-40B4-BE49-F238E27FC236}">
              <a16:creationId xmlns:a16="http://schemas.microsoft.com/office/drawing/2014/main" id="{8AF3F1FB-51F1-4A6F-A5C9-D025DB03328E}"/>
            </a:ext>
          </a:extLst>
        </xdr:cNvPr>
        <xdr:cNvSpPr txBox="1">
          <a:spLocks noChangeArrowheads="1"/>
        </xdr:cNvSpPr>
      </xdr:nvSpPr>
      <xdr:spPr bwMode="auto">
        <a:xfrm>
          <a:off x="2095500" y="3514725"/>
          <a:ext cx="504825"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高浜市</a:t>
          </a:r>
        </a:p>
      </xdr:txBody>
    </xdr:sp>
    <xdr:clientData/>
  </xdr:twoCellAnchor>
  <xdr:oneCellAnchor>
    <xdr:from>
      <xdr:col>9</xdr:col>
      <xdr:colOff>313765</xdr:colOff>
      <xdr:row>13</xdr:row>
      <xdr:rowOff>78441</xdr:rowOff>
    </xdr:from>
    <xdr:ext cx="570926" cy="259045"/>
    <xdr:sp macro="" textlink="">
      <xdr:nvSpPr>
        <xdr:cNvPr id="14" name="テキスト ボックス 13">
          <a:hlinkClick xmlns:r="http://schemas.openxmlformats.org/officeDocument/2006/relationships" r:id="rId10"/>
          <a:extLst>
            <a:ext uri="{FF2B5EF4-FFF2-40B4-BE49-F238E27FC236}">
              <a16:creationId xmlns:a16="http://schemas.microsoft.com/office/drawing/2014/main" id="{87080427-BF7E-474C-87C6-FA1B70578894}"/>
            </a:ext>
          </a:extLst>
        </xdr:cNvPr>
        <xdr:cNvSpPr txBox="1"/>
      </xdr:nvSpPr>
      <xdr:spPr>
        <a:xfrm>
          <a:off x="6485965" y="3440766"/>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新城市</a:t>
          </a:r>
        </a:p>
      </xdr:txBody>
    </xdr:sp>
    <xdr:clientData/>
  </xdr:oneCellAnchor>
  <xdr:twoCellAnchor editAs="oneCell">
    <xdr:from>
      <xdr:col>4</xdr:col>
      <xdr:colOff>161925</xdr:colOff>
      <xdr:row>18</xdr:row>
      <xdr:rowOff>85725</xdr:rowOff>
    </xdr:from>
    <xdr:to>
      <xdr:col>4</xdr:col>
      <xdr:colOff>666750</xdr:colOff>
      <xdr:row>19</xdr:row>
      <xdr:rowOff>47625</xdr:rowOff>
    </xdr:to>
    <xdr:sp macro="" textlink="">
      <xdr:nvSpPr>
        <xdr:cNvPr id="5133" name="テキスト ボックス 14">
          <a:hlinkClick xmlns:r="http://schemas.openxmlformats.org/officeDocument/2006/relationships" r:id="rId11"/>
          <a:extLst>
            <a:ext uri="{FF2B5EF4-FFF2-40B4-BE49-F238E27FC236}">
              <a16:creationId xmlns:a16="http://schemas.microsoft.com/office/drawing/2014/main" id="{0B2EEDF7-5777-4299-A2CE-105796C8BA93}"/>
            </a:ext>
          </a:extLst>
        </xdr:cNvPr>
        <xdr:cNvSpPr txBox="1">
          <a:spLocks noChangeArrowheads="1"/>
        </xdr:cNvSpPr>
      </xdr:nvSpPr>
      <xdr:spPr bwMode="auto">
        <a:xfrm>
          <a:off x="2905125" y="4591050"/>
          <a:ext cx="504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西尾市</a:t>
          </a:r>
        </a:p>
      </xdr:txBody>
    </xdr:sp>
    <xdr:clientData/>
  </xdr:twoCellAnchor>
  <xdr:twoCellAnchor editAs="oneCell">
    <xdr:from>
      <xdr:col>6</xdr:col>
      <xdr:colOff>238125</xdr:colOff>
      <xdr:row>14</xdr:row>
      <xdr:rowOff>0</xdr:rowOff>
    </xdr:from>
    <xdr:to>
      <xdr:col>7</xdr:col>
      <xdr:colOff>152400</xdr:colOff>
      <xdr:row>14</xdr:row>
      <xdr:rowOff>152400</xdr:rowOff>
    </xdr:to>
    <xdr:sp macro="" textlink="">
      <xdr:nvSpPr>
        <xdr:cNvPr id="5134" name="テキスト ボックス 15">
          <a:hlinkClick xmlns:r="http://schemas.openxmlformats.org/officeDocument/2006/relationships" r:id="rId12"/>
          <a:extLst>
            <a:ext uri="{FF2B5EF4-FFF2-40B4-BE49-F238E27FC236}">
              <a16:creationId xmlns:a16="http://schemas.microsoft.com/office/drawing/2014/main" id="{316BF28E-F9F6-40CF-81EA-60B2B5DD377D}"/>
            </a:ext>
          </a:extLst>
        </xdr:cNvPr>
        <xdr:cNvSpPr txBox="1">
          <a:spLocks noChangeArrowheads="1"/>
        </xdr:cNvSpPr>
      </xdr:nvSpPr>
      <xdr:spPr bwMode="auto">
        <a:xfrm>
          <a:off x="4352925" y="3590925"/>
          <a:ext cx="600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岡崎市</a:t>
          </a:r>
        </a:p>
      </xdr:txBody>
    </xdr:sp>
    <xdr:clientData/>
  </xdr:twoCellAnchor>
  <xdr:twoCellAnchor editAs="oneCell">
    <xdr:from>
      <xdr:col>5</xdr:col>
      <xdr:colOff>333375</xdr:colOff>
      <xdr:row>26</xdr:row>
      <xdr:rowOff>57150</xdr:rowOff>
    </xdr:from>
    <xdr:to>
      <xdr:col>6</xdr:col>
      <xdr:colOff>228600</xdr:colOff>
      <xdr:row>26</xdr:row>
      <xdr:rowOff>209550</xdr:rowOff>
    </xdr:to>
    <xdr:sp macro="" textlink="">
      <xdr:nvSpPr>
        <xdr:cNvPr id="5135" name="テキスト ボックス 16">
          <a:hlinkClick xmlns:r="http://schemas.openxmlformats.org/officeDocument/2006/relationships" r:id="rId13"/>
          <a:extLst>
            <a:ext uri="{FF2B5EF4-FFF2-40B4-BE49-F238E27FC236}">
              <a16:creationId xmlns:a16="http://schemas.microsoft.com/office/drawing/2014/main" id="{69487A77-8EF8-4324-840E-2B2C8D037FBE}"/>
            </a:ext>
          </a:extLst>
        </xdr:cNvPr>
        <xdr:cNvSpPr txBox="1">
          <a:spLocks noChangeArrowheads="1"/>
        </xdr:cNvSpPr>
      </xdr:nvSpPr>
      <xdr:spPr bwMode="auto">
        <a:xfrm>
          <a:off x="3762375" y="6438900"/>
          <a:ext cx="581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000" b="1" i="0" u="none" strike="noStrike" baseline="0">
              <a:solidFill>
                <a:srgbClr val="000000"/>
              </a:solidFill>
              <a:latin typeface="ＭＳ Ｐ明朝"/>
              <a:ea typeface="ＭＳ Ｐ明朝"/>
            </a:rPr>
            <a:t>田原市</a:t>
          </a:r>
        </a:p>
      </xdr:txBody>
    </xdr:sp>
    <xdr:clientData/>
  </xdr:twoCellAnchor>
  <xdr:twoCellAnchor editAs="oneCell">
    <xdr:from>
      <xdr:col>2</xdr:col>
      <xdr:colOff>619125</xdr:colOff>
      <xdr:row>3</xdr:row>
      <xdr:rowOff>133350</xdr:rowOff>
    </xdr:from>
    <xdr:to>
      <xdr:col>3</xdr:col>
      <xdr:colOff>504825</xdr:colOff>
      <xdr:row>4</xdr:row>
      <xdr:rowOff>142875</xdr:rowOff>
    </xdr:to>
    <xdr:sp macro="" textlink="">
      <xdr:nvSpPr>
        <xdr:cNvPr id="5136" name="テキスト ボックス 17">
          <a:hlinkClick xmlns:r="http://schemas.openxmlformats.org/officeDocument/2006/relationships" r:id="rId14"/>
          <a:extLst>
            <a:ext uri="{FF2B5EF4-FFF2-40B4-BE49-F238E27FC236}">
              <a16:creationId xmlns:a16="http://schemas.microsoft.com/office/drawing/2014/main" id="{B6799DB8-EFD8-4F30-A10C-B4B1C4AD57F2}"/>
            </a:ext>
          </a:extLst>
        </xdr:cNvPr>
        <xdr:cNvSpPr txBox="1">
          <a:spLocks noChangeArrowheads="1"/>
        </xdr:cNvSpPr>
      </xdr:nvSpPr>
      <xdr:spPr bwMode="auto">
        <a:xfrm>
          <a:off x="1990725" y="1209675"/>
          <a:ext cx="5715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みよし市</a:t>
          </a:r>
        </a:p>
      </xdr:txBody>
    </xdr:sp>
    <xdr:clientData/>
  </xdr:twoCellAnchor>
  <xdr:twoCellAnchor editAs="oneCell">
    <xdr:from>
      <xdr:col>6</xdr:col>
      <xdr:colOff>85725</xdr:colOff>
      <xdr:row>17</xdr:row>
      <xdr:rowOff>171450</xdr:rowOff>
    </xdr:from>
    <xdr:to>
      <xdr:col>6</xdr:col>
      <xdr:colOff>581025</xdr:colOff>
      <xdr:row>18</xdr:row>
      <xdr:rowOff>171450</xdr:rowOff>
    </xdr:to>
    <xdr:sp macro="" textlink="">
      <xdr:nvSpPr>
        <xdr:cNvPr id="5137" name="テキスト ボックス 18">
          <a:hlinkClick xmlns:r="http://schemas.openxmlformats.org/officeDocument/2006/relationships" r:id="rId11"/>
          <a:extLst>
            <a:ext uri="{FF2B5EF4-FFF2-40B4-BE49-F238E27FC236}">
              <a16:creationId xmlns:a16="http://schemas.microsoft.com/office/drawing/2014/main" id="{F983EA93-BEAC-488C-A9BF-0B3B44920A77}"/>
            </a:ext>
          </a:extLst>
        </xdr:cNvPr>
        <xdr:cNvSpPr txBox="1">
          <a:spLocks noChangeArrowheads="1"/>
        </xdr:cNvSpPr>
      </xdr:nvSpPr>
      <xdr:spPr bwMode="auto">
        <a:xfrm>
          <a:off x="4200525" y="4448175"/>
          <a:ext cx="4953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蒲郡市</a:t>
          </a:r>
        </a:p>
      </xdr:txBody>
    </xdr:sp>
    <xdr:clientData/>
  </xdr:twoCellAnchor>
  <xdr:twoCellAnchor editAs="oneCell">
    <xdr:from>
      <xdr:col>5</xdr:col>
      <xdr:colOff>219075</xdr:colOff>
      <xdr:row>16</xdr:row>
      <xdr:rowOff>152400</xdr:rowOff>
    </xdr:from>
    <xdr:to>
      <xdr:col>6</xdr:col>
      <xdr:colOff>66675</xdr:colOff>
      <xdr:row>17</xdr:row>
      <xdr:rowOff>114300</xdr:rowOff>
    </xdr:to>
    <xdr:sp macro="" textlink="">
      <xdr:nvSpPr>
        <xdr:cNvPr id="5138" name="テキスト ボックス 19">
          <a:hlinkClick xmlns:r="http://schemas.openxmlformats.org/officeDocument/2006/relationships" r:id="rId15"/>
          <a:extLst>
            <a:ext uri="{FF2B5EF4-FFF2-40B4-BE49-F238E27FC236}">
              <a16:creationId xmlns:a16="http://schemas.microsoft.com/office/drawing/2014/main" id="{0D2D157E-DB18-45F3-A8B5-47B54F6B85D0}"/>
            </a:ext>
          </a:extLst>
        </xdr:cNvPr>
        <xdr:cNvSpPr txBox="1">
          <a:spLocks noChangeArrowheads="1"/>
        </xdr:cNvSpPr>
      </xdr:nvSpPr>
      <xdr:spPr bwMode="auto">
        <a:xfrm>
          <a:off x="3648075" y="4200525"/>
          <a:ext cx="533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額田郡</a:t>
          </a:r>
        </a:p>
      </xdr:txBody>
    </xdr:sp>
    <xdr:clientData/>
  </xdr:twoCellAnchor>
  <xdr:oneCellAnchor>
    <xdr:from>
      <xdr:col>4</xdr:col>
      <xdr:colOff>592791</xdr:colOff>
      <xdr:row>22</xdr:row>
      <xdr:rowOff>198345</xdr:rowOff>
    </xdr:from>
    <xdr:ext cx="184731" cy="292452"/>
    <xdr:sp macro="" textlink="">
      <xdr:nvSpPr>
        <xdr:cNvPr id="22" name="テキスト ボックス 21">
          <a:hlinkClick xmlns:r="http://schemas.openxmlformats.org/officeDocument/2006/relationships" r:id="rId16"/>
          <a:extLst>
            <a:ext uri="{FF2B5EF4-FFF2-40B4-BE49-F238E27FC236}">
              <a16:creationId xmlns:a16="http://schemas.microsoft.com/office/drawing/2014/main" id="{4531BB5C-E083-4C53-844F-D57FE8ECBF32}"/>
            </a:ext>
          </a:extLst>
        </xdr:cNvPr>
        <xdr:cNvSpPr txBox="1"/>
      </xdr:nvSpPr>
      <xdr:spPr>
        <a:xfrm>
          <a:off x="3327026" y="5532345"/>
          <a:ext cx="1847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xdr:col>
      <xdr:colOff>533400</xdr:colOff>
      <xdr:row>11</xdr:row>
      <xdr:rowOff>76200</xdr:rowOff>
    </xdr:from>
    <xdr:to>
      <xdr:col>4</xdr:col>
      <xdr:colOff>304800</xdr:colOff>
      <xdr:row>12</xdr:row>
      <xdr:rowOff>219075</xdr:rowOff>
    </xdr:to>
    <xdr:cxnSp macro="">
      <xdr:nvCxnSpPr>
        <xdr:cNvPr id="68502" name="直線コネクタ 23">
          <a:extLst>
            <a:ext uri="{FF2B5EF4-FFF2-40B4-BE49-F238E27FC236}">
              <a16:creationId xmlns:a16="http://schemas.microsoft.com/office/drawing/2014/main" id="{16C54839-8F16-4EFB-AE14-92BE1A95B6D2}"/>
            </a:ext>
          </a:extLst>
        </xdr:cNvPr>
        <xdr:cNvCxnSpPr>
          <a:cxnSpLocks noChangeShapeType="1"/>
          <a:stCxn id="13" idx="3"/>
        </xdr:cNvCxnSpPr>
      </xdr:nvCxnSpPr>
      <xdr:spPr bwMode="auto">
        <a:xfrm flipV="1">
          <a:off x="1905000" y="2981325"/>
          <a:ext cx="1143000" cy="3714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3</xdr:col>
      <xdr:colOff>419100</xdr:colOff>
      <xdr:row>9</xdr:row>
      <xdr:rowOff>209550</xdr:rowOff>
    </xdr:from>
    <xdr:to>
      <xdr:col>4</xdr:col>
      <xdr:colOff>200025</xdr:colOff>
      <xdr:row>10</xdr:row>
      <xdr:rowOff>142875</xdr:rowOff>
    </xdr:to>
    <xdr:sp macro="" textlink="">
      <xdr:nvSpPr>
        <xdr:cNvPr id="5141" name="テキスト ボックス 4">
          <a:hlinkClick xmlns:r="http://schemas.openxmlformats.org/officeDocument/2006/relationships" r:id="rId8"/>
          <a:extLst>
            <a:ext uri="{FF2B5EF4-FFF2-40B4-BE49-F238E27FC236}">
              <a16:creationId xmlns:a16="http://schemas.microsoft.com/office/drawing/2014/main" id="{5F7320C5-EABD-425D-896C-EEC40DCF3493}"/>
            </a:ext>
          </a:extLst>
        </xdr:cNvPr>
        <xdr:cNvSpPr txBox="1">
          <a:spLocks noChangeArrowheads="1"/>
        </xdr:cNvSpPr>
      </xdr:nvSpPr>
      <xdr:spPr bwMode="auto">
        <a:xfrm>
          <a:off x="2476500" y="2657475"/>
          <a:ext cx="46672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刈谷市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4"/>
  <sheetViews>
    <sheetView workbookViewId="0">
      <selection activeCell="E18" sqref="E18"/>
    </sheetView>
  </sheetViews>
  <sheetFormatPr defaultRowHeight="13.5"/>
  <sheetData>
    <row r="1" spans="1:1">
      <c r="A1" t="s">
        <v>585</v>
      </c>
    </row>
    <row r="2" spans="1:1">
      <c r="A2" t="s">
        <v>586</v>
      </c>
    </row>
    <row r="3" spans="1:1">
      <c r="A3" t="s">
        <v>587</v>
      </c>
    </row>
    <row r="4" spans="1:1">
      <c r="A4" t="s">
        <v>588</v>
      </c>
    </row>
    <row r="5" spans="1:1">
      <c r="A5" t="s">
        <v>589</v>
      </c>
    </row>
    <row r="6" spans="1:1">
      <c r="A6" t="s">
        <v>590</v>
      </c>
    </row>
    <row r="7" spans="1:1">
      <c r="A7" t="s">
        <v>591</v>
      </c>
    </row>
    <row r="8" spans="1:1">
      <c r="A8" t="s">
        <v>592</v>
      </c>
    </row>
    <row r="9" spans="1:1">
      <c r="A9" t="s">
        <v>593</v>
      </c>
    </row>
    <row r="10" spans="1:1">
      <c r="A10" t="s">
        <v>594</v>
      </c>
    </row>
    <row r="11" spans="1:1">
      <c r="A11" t="s">
        <v>595</v>
      </c>
    </row>
    <row r="12" spans="1:1">
      <c r="A12" t="s">
        <v>596</v>
      </c>
    </row>
    <row r="13" spans="1:1">
      <c r="A13" t="s">
        <v>597</v>
      </c>
    </row>
    <row r="14" spans="1:1">
      <c r="A14" t="s">
        <v>598</v>
      </c>
    </row>
  </sheetData>
  <phoneticPr fontId="7"/>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W47"/>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20"/>
      <c r="V3" s="1121"/>
      <c r="W3" s="1122"/>
    </row>
    <row r="4" spans="1:23" ht="15" customHeight="1">
      <c r="A4" s="230"/>
      <c r="B4" s="231"/>
      <c r="C4" s="1114"/>
      <c r="D4" s="1114"/>
      <c r="E4" s="1114"/>
      <c r="F4" s="1114"/>
      <c r="G4" s="1115"/>
      <c r="H4" s="230"/>
      <c r="I4" s="222"/>
      <c r="J4" s="1134"/>
      <c r="K4" s="1134"/>
      <c r="L4" s="1135"/>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248</v>
      </c>
      <c r="D6" s="236"/>
      <c r="E6" s="237"/>
      <c r="F6" s="1105" t="s">
        <v>727</v>
      </c>
      <c r="G6" s="1106"/>
      <c r="H6" s="1104">
        <f>D36+I36+N36+S36</f>
        <v>30750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243</v>
      </c>
      <c r="U7" s="250" t="s">
        <v>244</v>
      </c>
      <c r="V7" s="178"/>
      <c r="W7" s="251"/>
    </row>
    <row r="8" spans="1:23" s="8" customFormat="1" ht="18.75" customHeight="1">
      <c r="A8" s="252"/>
      <c r="B8" s="253" t="s">
        <v>398</v>
      </c>
      <c r="C8" s="254" t="s">
        <v>1866</v>
      </c>
      <c r="D8" s="211">
        <v>1450</v>
      </c>
      <c r="E8" s="299"/>
      <c r="F8" s="256"/>
      <c r="G8" s="257" t="s">
        <v>433</v>
      </c>
      <c r="H8" s="258"/>
      <c r="I8" s="212">
        <v>650</v>
      </c>
      <c r="J8" s="301"/>
      <c r="K8" s="256"/>
      <c r="L8" s="257" t="s">
        <v>168</v>
      </c>
      <c r="M8" s="254" t="s">
        <v>249</v>
      </c>
      <c r="N8" s="212"/>
      <c r="O8" s="301"/>
      <c r="P8" s="256"/>
      <c r="Q8" s="257" t="s">
        <v>409</v>
      </c>
      <c r="R8" s="258"/>
      <c r="S8" s="212">
        <v>400</v>
      </c>
      <c r="T8" s="301"/>
      <c r="U8" s="263"/>
      <c r="V8" s="260"/>
      <c r="W8" s="261"/>
    </row>
    <row r="9" spans="1:23" s="8" customFormat="1" ht="18.75" customHeight="1">
      <c r="A9" s="252"/>
      <c r="B9" s="253" t="s">
        <v>399</v>
      </c>
      <c r="C9" s="254" t="s">
        <v>1866</v>
      </c>
      <c r="D9" s="211">
        <v>1250</v>
      </c>
      <c r="E9" s="299"/>
      <c r="F9" s="256"/>
      <c r="G9" s="257" t="s">
        <v>681</v>
      </c>
      <c r="H9" s="258"/>
      <c r="I9" s="212">
        <v>700</v>
      </c>
      <c r="J9" s="302"/>
      <c r="K9" s="256"/>
      <c r="L9" s="257" t="s">
        <v>1220</v>
      </c>
      <c r="M9" s="254" t="s">
        <v>249</v>
      </c>
      <c r="N9" s="212">
        <v>0</v>
      </c>
      <c r="O9" s="302"/>
      <c r="P9" s="256"/>
      <c r="Q9" s="257" t="s">
        <v>566</v>
      </c>
      <c r="R9" s="258"/>
      <c r="S9" s="212">
        <v>800</v>
      </c>
      <c r="T9" s="302"/>
      <c r="U9" s="259" t="s">
        <v>272</v>
      </c>
      <c r="V9" s="260"/>
      <c r="W9" s="261"/>
    </row>
    <row r="10" spans="1:23" s="8" customFormat="1" ht="18.75" customHeight="1">
      <c r="A10" s="252"/>
      <c r="B10" s="253" t="s">
        <v>400</v>
      </c>
      <c r="C10" s="254" t="s">
        <v>1866</v>
      </c>
      <c r="D10" s="211">
        <v>1400</v>
      </c>
      <c r="E10" s="299"/>
      <c r="F10" s="256"/>
      <c r="G10" s="257" t="s">
        <v>682</v>
      </c>
      <c r="H10" s="258"/>
      <c r="I10" s="212">
        <v>700</v>
      </c>
      <c r="J10" s="302"/>
      <c r="K10" s="256"/>
      <c r="L10" s="257" t="s">
        <v>1347</v>
      </c>
      <c r="M10" s="254" t="s">
        <v>249</v>
      </c>
      <c r="N10" s="212"/>
      <c r="O10" s="302"/>
      <c r="P10" s="256"/>
      <c r="Q10" s="257" t="s">
        <v>680</v>
      </c>
      <c r="R10" s="258"/>
      <c r="S10" s="212">
        <v>600</v>
      </c>
      <c r="T10" s="302"/>
      <c r="U10" s="263"/>
      <c r="V10" s="262" t="s">
        <v>1979</v>
      </c>
      <c r="W10" s="284"/>
    </row>
    <row r="11" spans="1:23" s="8" customFormat="1" ht="18.75" customHeight="1">
      <c r="A11" s="252"/>
      <c r="B11" s="253" t="s">
        <v>401</v>
      </c>
      <c r="C11" s="254" t="s">
        <v>1866</v>
      </c>
      <c r="D11" s="211">
        <v>1750</v>
      </c>
      <c r="E11" s="299"/>
      <c r="F11" s="256"/>
      <c r="G11" s="257" t="s">
        <v>409</v>
      </c>
      <c r="H11" s="444" t="s">
        <v>812</v>
      </c>
      <c r="I11" s="212"/>
      <c r="J11" s="302"/>
      <c r="K11" s="256"/>
      <c r="L11" s="257" t="s">
        <v>1221</v>
      </c>
      <c r="M11" s="254" t="s">
        <v>249</v>
      </c>
      <c r="N11" s="212"/>
      <c r="O11" s="302"/>
      <c r="P11" s="256"/>
      <c r="Q11" s="257" t="s">
        <v>411</v>
      </c>
      <c r="R11" s="258"/>
      <c r="S11" s="212">
        <v>150</v>
      </c>
      <c r="T11" s="302"/>
      <c r="U11" s="263"/>
      <c r="V11" s="262" t="s">
        <v>1890</v>
      </c>
      <c r="W11" s="284"/>
    </row>
    <row r="12" spans="1:23" s="8" customFormat="1" ht="18.75" customHeight="1">
      <c r="A12" s="252"/>
      <c r="B12" s="253" t="s">
        <v>402</v>
      </c>
      <c r="C12" s="254" t="s">
        <v>729</v>
      </c>
      <c r="D12" s="211">
        <v>1100</v>
      </c>
      <c r="E12" s="299"/>
      <c r="F12" s="256"/>
      <c r="G12" s="257"/>
      <c r="H12" s="258"/>
      <c r="I12" s="212"/>
      <c r="J12" s="302"/>
      <c r="K12" s="256"/>
      <c r="L12" s="257" t="s">
        <v>1222</v>
      </c>
      <c r="M12" s="254" t="s">
        <v>249</v>
      </c>
      <c r="N12" s="212"/>
      <c r="O12" s="302"/>
      <c r="P12" s="256"/>
      <c r="Q12" s="257"/>
      <c r="R12" s="258"/>
      <c r="S12" s="212"/>
      <c r="T12" s="302"/>
      <c r="U12" s="263"/>
      <c r="V12" s="262" t="s">
        <v>1867</v>
      </c>
      <c r="W12" s="264"/>
    </row>
    <row r="13" spans="1:23" s="8" customFormat="1" ht="18.75" customHeight="1">
      <c r="A13" s="252"/>
      <c r="B13" s="253" t="s">
        <v>403</v>
      </c>
      <c r="C13" s="254" t="s">
        <v>1866</v>
      </c>
      <c r="D13" s="211">
        <v>1950</v>
      </c>
      <c r="E13" s="299"/>
      <c r="F13" s="256"/>
      <c r="G13" s="257"/>
      <c r="H13" s="258"/>
      <c r="I13" s="212"/>
      <c r="J13" s="302"/>
      <c r="K13" s="256"/>
      <c r="L13" s="257" t="s">
        <v>1156</v>
      </c>
      <c r="M13" s="254" t="s">
        <v>249</v>
      </c>
      <c r="N13" s="212"/>
      <c r="O13" s="302"/>
      <c r="P13" s="256"/>
      <c r="Q13" s="257"/>
      <c r="R13" s="258"/>
      <c r="S13" s="212"/>
      <c r="T13" s="302"/>
      <c r="U13" s="263"/>
      <c r="V13" s="262" t="s">
        <v>2078</v>
      </c>
      <c r="W13" s="261"/>
    </row>
    <row r="14" spans="1:23" s="8" customFormat="1" ht="18.75" customHeight="1">
      <c r="A14" s="252"/>
      <c r="B14" s="253" t="s">
        <v>404</v>
      </c>
      <c r="C14" s="254" t="s">
        <v>1866</v>
      </c>
      <c r="D14" s="211">
        <v>2100</v>
      </c>
      <c r="E14" s="299"/>
      <c r="F14" s="256"/>
      <c r="G14" s="257"/>
      <c r="H14" s="258"/>
      <c r="I14" s="212"/>
      <c r="J14" s="302"/>
      <c r="K14" s="256"/>
      <c r="L14" s="257" t="s">
        <v>693</v>
      </c>
      <c r="M14" s="254" t="s">
        <v>249</v>
      </c>
      <c r="N14" s="212"/>
      <c r="O14" s="302"/>
      <c r="P14" s="256"/>
      <c r="Q14" s="257"/>
      <c r="R14" s="258"/>
      <c r="S14" s="212"/>
      <c r="T14" s="302"/>
      <c r="U14" s="263"/>
      <c r="V14" s="262"/>
      <c r="W14" s="261"/>
    </row>
    <row r="15" spans="1:23" s="8" customFormat="1" ht="18.75" customHeight="1">
      <c r="A15" s="252"/>
      <c r="B15" s="253" t="s">
        <v>405</v>
      </c>
      <c r="C15" s="254" t="s">
        <v>1866</v>
      </c>
      <c r="D15" s="211">
        <v>1850</v>
      </c>
      <c r="E15" s="299"/>
      <c r="F15" s="256"/>
      <c r="G15" s="288"/>
      <c r="H15" s="258"/>
      <c r="I15" s="212"/>
      <c r="J15" s="302"/>
      <c r="K15" s="256"/>
      <c r="L15" s="257" t="s">
        <v>694</v>
      </c>
      <c r="M15" s="254" t="s">
        <v>249</v>
      </c>
      <c r="N15" s="212"/>
      <c r="O15" s="302"/>
      <c r="P15" s="256"/>
      <c r="Q15" s="257"/>
      <c r="R15" s="258"/>
      <c r="S15" s="212"/>
      <c r="T15" s="302"/>
      <c r="U15" s="263"/>
      <c r="V15" s="262"/>
      <c r="W15" s="261"/>
    </row>
    <row r="16" spans="1:23" s="8" customFormat="1" ht="18.75" customHeight="1">
      <c r="A16" s="252"/>
      <c r="B16" s="253" t="s">
        <v>406</v>
      </c>
      <c r="C16" s="254" t="s">
        <v>1866</v>
      </c>
      <c r="D16" s="211">
        <v>1450</v>
      </c>
      <c r="E16" s="299"/>
      <c r="F16" s="256"/>
      <c r="G16" s="257"/>
      <c r="H16" s="258"/>
      <c r="I16" s="212"/>
      <c r="J16" s="302"/>
      <c r="K16" s="256"/>
      <c r="L16" s="257" t="s">
        <v>704</v>
      </c>
      <c r="M16" s="254" t="s">
        <v>249</v>
      </c>
      <c r="N16" s="212"/>
      <c r="O16" s="302"/>
      <c r="P16" s="256"/>
      <c r="Q16" s="257"/>
      <c r="R16" s="258"/>
      <c r="S16" s="212"/>
      <c r="T16" s="302"/>
      <c r="U16" s="263"/>
      <c r="V16" s="262"/>
      <c r="W16" s="261"/>
    </row>
    <row r="17" spans="1:23" s="8" customFormat="1" ht="18.75" customHeight="1">
      <c r="A17" s="252"/>
      <c r="B17" s="253" t="s">
        <v>407</v>
      </c>
      <c r="C17" s="254" t="s">
        <v>1866</v>
      </c>
      <c r="D17" s="211">
        <v>1550</v>
      </c>
      <c r="E17" s="299"/>
      <c r="F17" s="256"/>
      <c r="G17" s="257"/>
      <c r="H17" s="258"/>
      <c r="I17" s="212"/>
      <c r="J17" s="302"/>
      <c r="K17" s="256"/>
      <c r="L17" s="257" t="s">
        <v>1345</v>
      </c>
      <c r="M17" s="254" t="s">
        <v>249</v>
      </c>
      <c r="N17" s="212"/>
      <c r="O17" s="302"/>
      <c r="P17" s="256"/>
      <c r="Q17" s="257"/>
      <c r="R17" s="258"/>
      <c r="S17" s="212"/>
      <c r="T17" s="302"/>
      <c r="U17" s="263"/>
      <c r="V17" s="260"/>
      <c r="W17" s="261"/>
    </row>
    <row r="18" spans="1:23" s="8" customFormat="1" ht="18.75" customHeight="1">
      <c r="A18" s="252" t="s">
        <v>246</v>
      </c>
      <c r="B18" s="253" t="s">
        <v>408</v>
      </c>
      <c r="C18" s="254" t="s">
        <v>1866</v>
      </c>
      <c r="D18" s="211">
        <v>1950</v>
      </c>
      <c r="E18" s="299"/>
      <c r="F18" s="256"/>
      <c r="G18" s="257"/>
      <c r="H18" s="258"/>
      <c r="I18" s="212"/>
      <c r="J18" s="302"/>
      <c r="K18" s="256"/>
      <c r="L18" s="257" t="s">
        <v>1346</v>
      </c>
      <c r="M18" s="254" t="s">
        <v>249</v>
      </c>
      <c r="N18" s="212"/>
      <c r="O18" s="302"/>
      <c r="P18" s="256"/>
      <c r="Q18" s="257"/>
      <c r="R18" s="258"/>
      <c r="S18" s="212"/>
      <c r="T18" s="302"/>
      <c r="U18" s="263" t="s">
        <v>246</v>
      </c>
      <c r="V18" s="260" t="s">
        <v>2075</v>
      </c>
      <c r="W18" s="261"/>
    </row>
    <row r="19" spans="1:23" s="8" customFormat="1" ht="18.75" customHeight="1">
      <c r="A19" s="252" t="s">
        <v>252</v>
      </c>
      <c r="B19" s="253" t="s">
        <v>1960</v>
      </c>
      <c r="C19" s="254" t="s">
        <v>1866</v>
      </c>
      <c r="D19" s="211">
        <v>1800</v>
      </c>
      <c r="E19" s="299"/>
      <c r="F19" s="256"/>
      <c r="G19" s="257"/>
      <c r="H19" s="258"/>
      <c r="I19" s="212"/>
      <c r="J19" s="302"/>
      <c r="K19" s="256"/>
      <c r="L19" s="257" t="s">
        <v>1961</v>
      </c>
      <c r="M19" s="254" t="s">
        <v>1143</v>
      </c>
      <c r="N19" s="212"/>
      <c r="O19" s="302"/>
      <c r="P19" s="256"/>
      <c r="Q19" s="257"/>
      <c r="R19" s="258"/>
      <c r="S19" s="212"/>
      <c r="T19" s="302"/>
      <c r="U19" s="263" t="s">
        <v>252</v>
      </c>
      <c r="V19" s="260" t="s">
        <v>1962</v>
      </c>
      <c r="W19" s="261"/>
    </row>
    <row r="20" spans="1:23" s="8" customFormat="1" ht="18.75" customHeight="1">
      <c r="A20" s="252"/>
      <c r="B20" s="253" t="s">
        <v>409</v>
      </c>
      <c r="C20" s="254" t="s">
        <v>1915</v>
      </c>
      <c r="D20" s="211">
        <v>3350</v>
      </c>
      <c r="E20" s="299"/>
      <c r="F20" s="256"/>
      <c r="G20" s="257"/>
      <c r="H20" s="258"/>
      <c r="I20" s="212"/>
      <c r="J20" s="302"/>
      <c r="K20" s="256"/>
      <c r="L20" s="257" t="s">
        <v>409</v>
      </c>
      <c r="M20" s="444" t="s">
        <v>219</v>
      </c>
      <c r="N20" s="212"/>
      <c r="O20" s="302"/>
      <c r="P20" s="256"/>
      <c r="Q20" s="257"/>
      <c r="R20" s="258"/>
      <c r="S20" s="212"/>
      <c r="T20" s="302"/>
      <c r="U20" s="263"/>
      <c r="V20" s="260"/>
      <c r="W20" s="261"/>
    </row>
    <row r="21" spans="1:23" s="8" customFormat="1" ht="18.75" customHeight="1">
      <c r="A21" s="252"/>
      <c r="B21" s="253" t="s">
        <v>410</v>
      </c>
      <c r="C21" s="254" t="s">
        <v>1603</v>
      </c>
      <c r="D21" s="211">
        <v>900</v>
      </c>
      <c r="E21" s="299"/>
      <c r="F21" s="256"/>
      <c r="G21" s="257"/>
      <c r="H21" s="258"/>
      <c r="I21" s="212"/>
      <c r="J21" s="302"/>
      <c r="K21" s="256"/>
      <c r="L21" s="257" t="s">
        <v>695</v>
      </c>
      <c r="M21" s="254" t="s">
        <v>1143</v>
      </c>
      <c r="N21" s="212"/>
      <c r="O21" s="302"/>
      <c r="P21" s="256"/>
      <c r="Q21" s="257"/>
      <c r="R21" s="258"/>
      <c r="S21" s="212"/>
      <c r="T21" s="302"/>
      <c r="U21" s="263"/>
      <c r="V21" s="262"/>
      <c r="W21" s="261"/>
    </row>
    <row r="22" spans="1:23" s="8" customFormat="1" ht="18.75" customHeight="1">
      <c r="A22" s="252"/>
      <c r="B22" s="253" t="s">
        <v>1916</v>
      </c>
      <c r="C22" s="254" t="s">
        <v>1866</v>
      </c>
      <c r="D22" s="211">
        <v>1400</v>
      </c>
      <c r="E22" s="299"/>
      <c r="F22" s="256"/>
      <c r="G22" s="257"/>
      <c r="H22" s="258"/>
      <c r="I22" s="212"/>
      <c r="J22" s="302"/>
      <c r="K22" s="256"/>
      <c r="L22" s="257" t="s">
        <v>696</v>
      </c>
      <c r="M22" s="254" t="s">
        <v>1143</v>
      </c>
      <c r="N22" s="212"/>
      <c r="O22" s="302"/>
      <c r="P22" s="256"/>
      <c r="Q22" s="257"/>
      <c r="R22" s="258"/>
      <c r="S22" s="212"/>
      <c r="T22" s="302"/>
      <c r="U22" s="263"/>
      <c r="V22" s="275"/>
      <c r="W22" s="261"/>
    </row>
    <row r="23" spans="1:23" s="8" customFormat="1" ht="18.75" customHeight="1">
      <c r="A23" s="252" t="s">
        <v>253</v>
      </c>
      <c r="B23" s="253" t="s">
        <v>412</v>
      </c>
      <c r="C23" s="254" t="s">
        <v>1603</v>
      </c>
      <c r="D23" s="211">
        <v>1500</v>
      </c>
      <c r="E23" s="299"/>
      <c r="F23" s="256"/>
      <c r="G23" s="257"/>
      <c r="H23" s="258"/>
      <c r="I23" s="212"/>
      <c r="J23" s="302"/>
      <c r="K23" s="256"/>
      <c r="L23" s="257" t="s">
        <v>607</v>
      </c>
      <c r="M23" s="254" t="s">
        <v>1143</v>
      </c>
      <c r="N23" s="212"/>
      <c r="O23" s="302"/>
      <c r="P23" s="256"/>
      <c r="Q23" s="257"/>
      <c r="R23" s="258"/>
      <c r="S23" s="212"/>
      <c r="T23" s="302"/>
      <c r="U23" s="263" t="s">
        <v>253</v>
      </c>
      <c r="V23" s="262" t="s">
        <v>611</v>
      </c>
      <c r="W23" s="261"/>
    </row>
    <row r="24" spans="1:23" s="8" customFormat="1" ht="18.75" customHeight="1">
      <c r="A24" s="252"/>
      <c r="B24" s="253"/>
      <c r="C24" s="254"/>
      <c r="D24" s="211"/>
      <c r="E24" s="299"/>
      <c r="F24" s="256"/>
      <c r="G24" s="257"/>
      <c r="H24" s="258"/>
      <c r="I24" s="212"/>
      <c r="J24" s="302"/>
      <c r="K24" s="256"/>
      <c r="L24" s="257"/>
      <c r="M24" s="254"/>
      <c r="N24" s="212"/>
      <c r="O24" s="302"/>
      <c r="P24" s="256"/>
      <c r="Q24" s="257"/>
      <c r="R24" s="258"/>
      <c r="S24" s="212"/>
      <c r="T24" s="302"/>
      <c r="U24" s="263"/>
      <c r="V24" s="334" t="s">
        <v>1878</v>
      </c>
      <c r="W24" s="261"/>
    </row>
    <row r="25" spans="1:23" s="8" customFormat="1" ht="18.75" customHeight="1">
      <c r="A25" s="252"/>
      <c r="B25" s="253"/>
      <c r="C25" s="254"/>
      <c r="D25" s="211"/>
      <c r="E25" s="299"/>
      <c r="F25" s="256"/>
      <c r="G25" s="257"/>
      <c r="H25" s="258"/>
      <c r="I25" s="212"/>
      <c r="J25" s="302"/>
      <c r="K25" s="256"/>
      <c r="L25" s="257"/>
      <c r="M25" s="254"/>
      <c r="N25" s="212"/>
      <c r="O25" s="302"/>
      <c r="P25" s="256"/>
      <c r="Q25" s="257"/>
      <c r="R25" s="258"/>
      <c r="S25" s="212"/>
      <c r="T25" s="302"/>
      <c r="U25" s="263"/>
      <c r="V25" s="334"/>
      <c r="W25" s="261"/>
    </row>
    <row r="26" spans="1:23" s="8" customFormat="1" ht="18.75" customHeight="1">
      <c r="A26" s="252"/>
      <c r="B26" s="253"/>
      <c r="C26" s="254"/>
      <c r="D26" s="211"/>
      <c r="E26" s="299"/>
      <c r="F26" s="256"/>
      <c r="G26" s="257"/>
      <c r="H26" s="258"/>
      <c r="I26" s="212"/>
      <c r="J26" s="302"/>
      <c r="K26" s="256"/>
      <c r="L26" s="257"/>
      <c r="M26" s="254"/>
      <c r="N26" s="212"/>
      <c r="O26" s="302"/>
      <c r="P26" s="256"/>
      <c r="Q26" s="257"/>
      <c r="R26" s="258"/>
      <c r="S26" s="212"/>
      <c r="T26" s="302"/>
      <c r="U26" s="263"/>
      <c r="V26" s="334"/>
      <c r="W26" s="261"/>
    </row>
    <row r="27" spans="1:23" s="8" customFormat="1" ht="18.75" customHeight="1">
      <c r="A27" s="252"/>
      <c r="B27" s="253"/>
      <c r="C27" s="254"/>
      <c r="D27" s="211"/>
      <c r="E27" s="299"/>
      <c r="F27" s="256"/>
      <c r="G27" s="257"/>
      <c r="H27" s="258"/>
      <c r="I27" s="212"/>
      <c r="J27" s="302"/>
      <c r="K27" s="256"/>
      <c r="L27" s="257"/>
      <c r="M27" s="254"/>
      <c r="N27" s="212"/>
      <c r="O27" s="302"/>
      <c r="P27" s="256"/>
      <c r="Q27" s="257"/>
      <c r="R27" s="258"/>
      <c r="S27" s="212"/>
      <c r="T27" s="302"/>
      <c r="U27" s="263"/>
      <c r="V27" s="334"/>
      <c r="W27" s="261"/>
    </row>
    <row r="28" spans="1:23" s="8" customFormat="1" ht="18.75" customHeight="1">
      <c r="A28" s="252"/>
      <c r="B28" s="253"/>
      <c r="C28" s="254"/>
      <c r="D28" s="211"/>
      <c r="E28" s="299"/>
      <c r="F28" s="256"/>
      <c r="G28" s="257"/>
      <c r="H28" s="258"/>
      <c r="I28" s="212"/>
      <c r="J28" s="302"/>
      <c r="K28" s="256"/>
      <c r="L28" s="257"/>
      <c r="M28" s="254"/>
      <c r="N28" s="212"/>
      <c r="O28" s="302"/>
      <c r="P28" s="256"/>
      <c r="Q28" s="257"/>
      <c r="R28" s="258"/>
      <c r="S28" s="212"/>
      <c r="T28" s="302"/>
      <c r="U28" s="263"/>
      <c r="V28" s="260"/>
      <c r="W28" s="261"/>
    </row>
    <row r="29" spans="1:23" s="8" customFormat="1" ht="18.75" customHeight="1">
      <c r="A29" s="252"/>
      <c r="B29" s="253"/>
      <c r="C29" s="254"/>
      <c r="D29" s="211"/>
      <c r="E29" s="299"/>
      <c r="F29" s="256"/>
      <c r="G29" s="257"/>
      <c r="H29" s="258"/>
      <c r="I29" s="212"/>
      <c r="J29" s="302"/>
      <c r="K29" s="256"/>
      <c r="L29" s="257"/>
      <c r="M29" s="254"/>
      <c r="N29" s="212"/>
      <c r="O29" s="302"/>
      <c r="P29" s="256"/>
      <c r="Q29" s="257"/>
      <c r="R29" s="258"/>
      <c r="S29" s="212"/>
      <c r="T29" s="302"/>
      <c r="U29" s="263"/>
      <c r="V29" s="260"/>
      <c r="W29" s="261"/>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60"/>
      <c r="W30" s="261"/>
    </row>
    <row r="31" spans="1:23" s="8" customFormat="1" ht="18.75" customHeight="1">
      <c r="A31" s="285"/>
      <c r="B31" s="253"/>
      <c r="C31" s="258"/>
      <c r="D31" s="211"/>
      <c r="E31" s="299"/>
      <c r="F31" s="256"/>
      <c r="G31" s="257"/>
      <c r="H31" s="258"/>
      <c r="I31" s="212"/>
      <c r="J31" s="302"/>
      <c r="K31" s="256"/>
      <c r="L31" s="257"/>
      <c r="M31" s="258"/>
      <c r="N31" s="212"/>
      <c r="O31" s="302"/>
      <c r="P31" s="256"/>
      <c r="Q31" s="257"/>
      <c r="R31" s="258"/>
      <c r="S31" s="212"/>
      <c r="T31" s="302"/>
      <c r="U31" s="263"/>
      <c r="V31" s="260"/>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2"/>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334"/>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0"/>
      <c r="W34" s="261"/>
    </row>
    <row r="35" spans="1:23" s="8" customFormat="1" ht="18.75" customHeight="1">
      <c r="A35" s="252"/>
      <c r="B35" s="253"/>
      <c r="C35" s="258"/>
      <c r="D35" s="211"/>
      <c r="E35" s="299"/>
      <c r="F35" s="256"/>
      <c r="G35" s="257"/>
      <c r="H35" s="258"/>
      <c r="I35" s="212"/>
      <c r="J35" s="265"/>
      <c r="K35" s="256"/>
      <c r="L35" s="257"/>
      <c r="M35" s="258"/>
      <c r="N35" s="212"/>
      <c r="O35" s="255"/>
      <c r="P35" s="256"/>
      <c r="Q35" s="257"/>
      <c r="R35" s="258"/>
      <c r="S35" s="212"/>
      <c r="T35" s="255"/>
      <c r="U35" s="263"/>
      <c r="V35" s="260"/>
      <c r="W35" s="261"/>
    </row>
    <row r="36" spans="1:23" s="8" customFormat="1" ht="19.5" customHeight="1" thickBot="1">
      <c r="A36" s="1098">
        <f>COUNTA(B8:B35)</f>
        <v>16</v>
      </c>
      <c r="B36" s="1099"/>
      <c r="C36" s="1100"/>
      <c r="D36" s="170">
        <f>SUM(D8:D35)</f>
        <v>26750</v>
      </c>
      <c r="E36" s="338">
        <f>SUM(E8:E35)</f>
        <v>0</v>
      </c>
      <c r="F36" s="1136">
        <f>COUNTA(G8:G35)</f>
        <v>4</v>
      </c>
      <c r="G36" s="1102"/>
      <c r="H36" s="1103"/>
      <c r="I36" s="105">
        <f>SUM(I8:I35)</f>
        <v>2050</v>
      </c>
      <c r="J36" s="297">
        <f>SUM(J8:J35)</f>
        <v>0</v>
      </c>
      <c r="K36" s="1101">
        <f>COUNTA(L8:L35)</f>
        <v>16</v>
      </c>
      <c r="L36" s="1102"/>
      <c r="M36" s="1103"/>
      <c r="N36" s="105">
        <f>SUM(N8:N35)</f>
        <v>0</v>
      </c>
      <c r="O36" s="297">
        <f>SUM(O8:O35)</f>
        <v>0</v>
      </c>
      <c r="P36" s="1101">
        <f>COUNTA(Q8:Q35)</f>
        <v>4</v>
      </c>
      <c r="Q36" s="1102"/>
      <c r="R36" s="1103"/>
      <c r="S36" s="105">
        <f>SUM(S8:S35)</f>
        <v>1950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sheetData>
  <mergeCells count="14">
    <mergeCell ref="P36:R36"/>
    <mergeCell ref="U5:W5"/>
    <mergeCell ref="A36:C36"/>
    <mergeCell ref="F36:H36"/>
    <mergeCell ref="K36:M36"/>
    <mergeCell ref="J1:L2"/>
    <mergeCell ref="F6:G6"/>
    <mergeCell ref="H6:J6"/>
    <mergeCell ref="U2:W4"/>
    <mergeCell ref="V6:W6"/>
    <mergeCell ref="O1:T4"/>
    <mergeCell ref="C1:G2"/>
    <mergeCell ref="J3:L4"/>
    <mergeCell ref="C3:G4"/>
  </mergeCells>
  <phoneticPr fontId="5"/>
  <dataValidations count="1">
    <dataValidation type="whole" operator="lessThanOrEqual" showInputMessage="1" showErrorMessage="1" sqref="T8:T34 O8:O34 E8:E34 J8:J34" xr:uid="{00000000-0002-0000-0900-000000000000}">
      <formula1>D8</formula1>
    </dataValidation>
  </dataValidations>
  <hyperlinks>
    <hyperlink ref="U5:W5" location="名古屋市表紙!A1" display="名古屋市表紙へ戻る" xr:uid="{00000000-0004-0000-0900-000000000000}"/>
  </hyperlinks>
  <printOptions horizontalCentered="1" verticalCentered="1"/>
  <pageMargins left="0.59055118110236227" right="0.59055118110236227" top="0.47244094488188981" bottom="0.47244094488188981" header="0.19685039370078741" footer="0.19685039370078741"/>
  <pageSetup paperSize="9" scale="85" firstPageNumber="10" orientation="landscape" useFirstPageNumber="1" horizontalDpi="4294967292" verticalDpi="400" r:id="rId1"/>
  <headerFooter alignWithMargins="0">
    <oddFooter>&amp;C－&amp;P－&amp;R中日興業（株）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41">
        <f>名古屋市表紙!C1</f>
        <v>0</v>
      </c>
      <c r="D1" s="1141"/>
      <c r="E1" s="1141"/>
      <c r="F1" s="1141"/>
      <c r="G1" s="1142"/>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43"/>
      <c r="D2" s="1143"/>
      <c r="E2" s="1143"/>
      <c r="F2" s="1143"/>
      <c r="G2" s="1144"/>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7">
        <f>E36+J36+O36+T36</f>
        <v>0</v>
      </c>
      <c r="K3" s="1137"/>
      <c r="L3" s="1138"/>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9"/>
      <c r="K4" s="1139"/>
      <c r="L4" s="1140"/>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270</v>
      </c>
      <c r="B6" s="234"/>
      <c r="C6" s="235" t="s">
        <v>255</v>
      </c>
      <c r="D6" s="236"/>
      <c r="E6" s="237"/>
      <c r="F6" s="1105" t="s">
        <v>727</v>
      </c>
      <c r="G6" s="1106"/>
      <c r="H6" s="1104">
        <f>D36+I36+N36+S36</f>
        <v>29250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413</v>
      </c>
      <c r="C8" s="254" t="s">
        <v>1866</v>
      </c>
      <c r="D8" s="211">
        <v>1250</v>
      </c>
      <c r="E8" s="299"/>
      <c r="F8" s="256"/>
      <c r="G8" s="257" t="s">
        <v>540</v>
      </c>
      <c r="H8" s="258"/>
      <c r="I8" s="212">
        <v>950</v>
      </c>
      <c r="J8" s="301"/>
      <c r="K8" s="256"/>
      <c r="L8" s="257" t="s">
        <v>1613</v>
      </c>
      <c r="M8" s="254" t="s">
        <v>249</v>
      </c>
      <c r="N8" s="212"/>
      <c r="O8" s="301"/>
      <c r="P8" s="256"/>
      <c r="Q8" s="257" t="s">
        <v>1767</v>
      </c>
      <c r="R8" s="258"/>
      <c r="S8" s="212">
        <v>500</v>
      </c>
      <c r="T8" s="301"/>
      <c r="U8" s="263"/>
      <c r="V8" s="260"/>
      <c r="W8" s="261"/>
    </row>
    <row r="9" spans="1:23" s="8" customFormat="1" ht="18.75" customHeight="1">
      <c r="A9" s="252"/>
      <c r="B9" s="253" t="s">
        <v>414</v>
      </c>
      <c r="C9" s="254" t="s">
        <v>1866</v>
      </c>
      <c r="D9" s="211">
        <v>2200</v>
      </c>
      <c r="E9" s="299"/>
      <c r="F9" s="256"/>
      <c r="G9" s="257" t="s">
        <v>613</v>
      </c>
      <c r="H9" s="258"/>
      <c r="I9" s="212">
        <v>1550</v>
      </c>
      <c r="J9" s="302"/>
      <c r="K9" s="256"/>
      <c r="L9" s="257" t="s">
        <v>1612</v>
      </c>
      <c r="M9" s="254" t="s">
        <v>249</v>
      </c>
      <c r="N9" s="212"/>
      <c r="O9" s="302"/>
      <c r="P9" s="256"/>
      <c r="Q9" s="257" t="s">
        <v>414</v>
      </c>
      <c r="R9" s="258"/>
      <c r="S9" s="212">
        <v>450</v>
      </c>
      <c r="T9" s="302"/>
      <c r="U9" s="259" t="s">
        <v>285</v>
      </c>
      <c r="V9" s="260"/>
      <c r="W9" s="261"/>
    </row>
    <row r="10" spans="1:23" s="8" customFormat="1" ht="18.75" customHeight="1">
      <c r="A10" s="252"/>
      <c r="B10" s="253" t="s">
        <v>415</v>
      </c>
      <c r="C10" s="254" t="s">
        <v>1866</v>
      </c>
      <c r="D10" s="211">
        <v>1450</v>
      </c>
      <c r="E10" s="299"/>
      <c r="F10" s="256"/>
      <c r="G10" s="257" t="s">
        <v>541</v>
      </c>
      <c r="H10" s="258"/>
      <c r="I10" s="212">
        <v>250</v>
      </c>
      <c r="J10" s="302"/>
      <c r="K10" s="256"/>
      <c r="L10" s="257" t="s">
        <v>1614</v>
      </c>
      <c r="M10" s="254" t="s">
        <v>249</v>
      </c>
      <c r="N10" s="212"/>
      <c r="O10" s="302"/>
      <c r="P10" s="256"/>
      <c r="Q10" s="257" t="s">
        <v>419</v>
      </c>
      <c r="R10" s="258"/>
      <c r="S10" s="212">
        <v>250</v>
      </c>
      <c r="T10" s="302"/>
      <c r="U10" s="263"/>
      <c r="V10" s="262" t="s">
        <v>1980</v>
      </c>
      <c r="W10" s="261"/>
    </row>
    <row r="11" spans="1:23" s="8" customFormat="1" ht="18.75" customHeight="1">
      <c r="A11" s="252"/>
      <c r="B11" s="253" t="s">
        <v>416</v>
      </c>
      <c r="C11" s="254" t="s">
        <v>1866</v>
      </c>
      <c r="D11" s="211">
        <v>2250</v>
      </c>
      <c r="E11" s="299"/>
      <c r="F11" s="256"/>
      <c r="G11" s="257" t="s">
        <v>417</v>
      </c>
      <c r="H11" s="258"/>
      <c r="I11" s="212">
        <v>1400</v>
      </c>
      <c r="J11" s="302"/>
      <c r="K11" s="256"/>
      <c r="L11" s="257" t="s">
        <v>1223</v>
      </c>
      <c r="M11" s="254" t="s">
        <v>249</v>
      </c>
      <c r="N11" s="212"/>
      <c r="O11" s="302"/>
      <c r="P11" s="256"/>
      <c r="Q11" s="257" t="s">
        <v>1768</v>
      </c>
      <c r="R11" s="258"/>
      <c r="S11" s="212">
        <v>450</v>
      </c>
      <c r="T11" s="302"/>
      <c r="U11" s="263"/>
      <c r="V11" s="262" t="s">
        <v>2038</v>
      </c>
      <c r="W11" s="264"/>
    </row>
    <row r="12" spans="1:23" s="8" customFormat="1" ht="18.75" customHeight="1">
      <c r="A12" s="252"/>
      <c r="B12" s="253" t="s">
        <v>417</v>
      </c>
      <c r="C12" s="254" t="s">
        <v>1866</v>
      </c>
      <c r="D12" s="211">
        <v>2950</v>
      </c>
      <c r="E12" s="299"/>
      <c r="F12" s="256"/>
      <c r="G12" s="257"/>
      <c r="H12" s="258"/>
      <c r="I12" s="212"/>
      <c r="J12" s="302"/>
      <c r="K12" s="256"/>
      <c r="L12" s="257" t="s">
        <v>1615</v>
      </c>
      <c r="M12" s="254" t="s">
        <v>249</v>
      </c>
      <c r="N12" s="212"/>
      <c r="O12" s="302"/>
      <c r="P12" s="256"/>
      <c r="Q12" s="257" t="s">
        <v>608</v>
      </c>
      <c r="R12" s="258"/>
      <c r="S12" s="212">
        <v>450</v>
      </c>
      <c r="T12" s="302"/>
      <c r="U12" s="263"/>
      <c r="V12" s="262" t="s">
        <v>2037</v>
      </c>
      <c r="W12" s="261"/>
    </row>
    <row r="13" spans="1:23" s="8" customFormat="1" ht="18.75" customHeight="1">
      <c r="A13" s="252"/>
      <c r="B13" s="253" t="s">
        <v>418</v>
      </c>
      <c r="C13" s="254" t="s">
        <v>1866</v>
      </c>
      <c r="D13" s="211">
        <v>2250</v>
      </c>
      <c r="E13" s="299"/>
      <c r="F13" s="256"/>
      <c r="G13" s="257"/>
      <c r="H13" s="258"/>
      <c r="I13" s="212"/>
      <c r="J13" s="302"/>
      <c r="K13" s="256"/>
      <c r="L13" s="257" t="s">
        <v>1782</v>
      </c>
      <c r="M13" s="254" t="s">
        <v>249</v>
      </c>
      <c r="N13" s="212"/>
      <c r="O13" s="302"/>
      <c r="P13" s="256"/>
      <c r="Q13" s="257"/>
      <c r="R13" s="258"/>
      <c r="S13" s="212"/>
      <c r="T13" s="302"/>
      <c r="U13" s="263"/>
      <c r="V13" s="262" t="s">
        <v>1535</v>
      </c>
      <c r="W13" s="264"/>
    </row>
    <row r="14" spans="1:23" s="8" customFormat="1" ht="18.75" customHeight="1">
      <c r="A14" s="252"/>
      <c r="B14" s="253" t="s">
        <v>419</v>
      </c>
      <c r="C14" s="254" t="s">
        <v>1866</v>
      </c>
      <c r="D14" s="211">
        <v>2900</v>
      </c>
      <c r="E14" s="299"/>
      <c r="F14" s="256"/>
      <c r="G14" s="257"/>
      <c r="H14" s="258"/>
      <c r="I14" s="212"/>
      <c r="J14" s="302"/>
      <c r="K14" s="256"/>
      <c r="L14" s="257" t="s">
        <v>419</v>
      </c>
      <c r="M14" s="254" t="s">
        <v>249</v>
      </c>
      <c r="N14" s="212"/>
      <c r="O14" s="302"/>
      <c r="P14" s="256"/>
      <c r="Q14" s="257"/>
      <c r="R14" s="258"/>
      <c r="S14" s="212"/>
      <c r="T14" s="302"/>
      <c r="U14" s="263"/>
      <c r="V14" s="260"/>
      <c r="W14" s="261"/>
    </row>
    <row r="15" spans="1:23" s="8" customFormat="1" ht="18.75" customHeight="1">
      <c r="A15" s="252"/>
      <c r="B15" s="253" t="s">
        <v>420</v>
      </c>
      <c r="C15" s="254" t="s">
        <v>1866</v>
      </c>
      <c r="D15" s="211">
        <v>2050</v>
      </c>
      <c r="E15" s="299"/>
      <c r="F15" s="256"/>
      <c r="G15" s="257"/>
      <c r="H15" s="258"/>
      <c r="I15" s="212"/>
      <c r="J15" s="302"/>
      <c r="K15" s="256"/>
      <c r="L15" s="257" t="s">
        <v>1616</v>
      </c>
      <c r="M15" s="254" t="s">
        <v>249</v>
      </c>
      <c r="N15" s="212"/>
      <c r="O15" s="302"/>
      <c r="P15" s="256"/>
      <c r="Q15" s="257"/>
      <c r="R15" s="258"/>
      <c r="S15" s="212"/>
      <c r="T15" s="302"/>
      <c r="U15" s="263"/>
      <c r="V15" s="260"/>
      <c r="W15" s="261"/>
    </row>
    <row r="16" spans="1:23" s="8" customFormat="1" ht="18.75" customHeight="1">
      <c r="A16" s="252"/>
      <c r="B16" s="253" t="s">
        <v>612</v>
      </c>
      <c r="C16" s="254" t="s">
        <v>1866</v>
      </c>
      <c r="D16" s="211">
        <v>1750</v>
      </c>
      <c r="E16" s="299"/>
      <c r="F16" s="256"/>
      <c r="G16" s="257"/>
      <c r="H16" s="258"/>
      <c r="I16" s="212"/>
      <c r="J16" s="302"/>
      <c r="K16" s="256"/>
      <c r="L16" s="257" t="s">
        <v>1781</v>
      </c>
      <c r="M16" s="254" t="s">
        <v>249</v>
      </c>
      <c r="N16" s="212"/>
      <c r="O16" s="302"/>
      <c r="P16" s="256"/>
      <c r="Q16" s="257"/>
      <c r="R16" s="258"/>
      <c r="S16" s="212"/>
      <c r="T16" s="302"/>
      <c r="U16" s="263"/>
      <c r="V16" s="260"/>
      <c r="W16" s="261"/>
    </row>
    <row r="17" spans="1:23" s="8" customFormat="1" ht="18.75" customHeight="1">
      <c r="A17" s="252"/>
      <c r="B17" s="253" t="s">
        <v>421</v>
      </c>
      <c r="C17" s="254" t="s">
        <v>1866</v>
      </c>
      <c r="D17" s="211">
        <v>1000</v>
      </c>
      <c r="E17" s="299"/>
      <c r="F17" s="256"/>
      <c r="G17" s="257"/>
      <c r="H17" s="258"/>
      <c r="I17" s="212"/>
      <c r="J17" s="302"/>
      <c r="K17" s="256"/>
      <c r="L17" s="257" t="s">
        <v>421</v>
      </c>
      <c r="M17" s="254" t="s">
        <v>249</v>
      </c>
      <c r="N17" s="212"/>
      <c r="O17" s="302"/>
      <c r="P17" s="256"/>
      <c r="Q17" s="257"/>
      <c r="R17" s="258"/>
      <c r="S17" s="212"/>
      <c r="T17" s="302"/>
      <c r="U17" s="263"/>
      <c r="V17" s="260"/>
      <c r="W17" s="261"/>
    </row>
    <row r="18" spans="1:23" s="8" customFormat="1" ht="18.75" customHeight="1">
      <c r="A18" s="252"/>
      <c r="B18" s="253" t="s">
        <v>422</v>
      </c>
      <c r="C18" s="254" t="s">
        <v>1866</v>
      </c>
      <c r="D18" s="211">
        <v>2950</v>
      </c>
      <c r="E18" s="299"/>
      <c r="F18" s="256"/>
      <c r="G18" s="257"/>
      <c r="H18" s="258"/>
      <c r="I18" s="212"/>
      <c r="J18" s="302"/>
      <c r="K18" s="256"/>
      <c r="L18" s="257" t="s">
        <v>159</v>
      </c>
      <c r="M18" s="254" t="s">
        <v>249</v>
      </c>
      <c r="N18" s="212"/>
      <c r="O18" s="302"/>
      <c r="P18" s="256"/>
      <c r="Q18" s="257"/>
      <c r="R18" s="258"/>
      <c r="S18" s="212"/>
      <c r="T18" s="302"/>
      <c r="U18" s="263"/>
      <c r="V18" s="260"/>
      <c r="W18" s="261"/>
    </row>
    <row r="19" spans="1:23" s="8" customFormat="1" ht="18.75" customHeight="1">
      <c r="A19" s="252"/>
      <c r="B19" s="253"/>
      <c r="C19" s="254"/>
      <c r="D19" s="211"/>
      <c r="E19" s="299"/>
      <c r="F19" s="256"/>
      <c r="G19" s="257"/>
      <c r="H19" s="258"/>
      <c r="I19" s="212"/>
      <c r="J19" s="302"/>
      <c r="K19" s="256"/>
      <c r="L19" s="257"/>
      <c r="M19" s="254"/>
      <c r="N19" s="212"/>
      <c r="O19" s="302"/>
      <c r="P19" s="256"/>
      <c r="Q19" s="257"/>
      <c r="R19" s="258"/>
      <c r="S19" s="212"/>
      <c r="T19" s="302"/>
      <c r="U19" s="263"/>
      <c r="V19" s="260"/>
      <c r="W19" s="261"/>
    </row>
    <row r="20" spans="1:23" s="8" customFormat="1" ht="18.75" customHeight="1">
      <c r="A20" s="252"/>
      <c r="B20" s="253"/>
      <c r="C20" s="254"/>
      <c r="D20" s="211"/>
      <c r="E20" s="299"/>
      <c r="F20" s="256"/>
      <c r="G20" s="257"/>
      <c r="H20" s="258"/>
      <c r="I20" s="212"/>
      <c r="J20" s="302"/>
      <c r="K20" s="256"/>
      <c r="L20" s="257"/>
      <c r="M20" s="254"/>
      <c r="N20" s="212"/>
      <c r="O20" s="302"/>
      <c r="P20" s="256"/>
      <c r="Q20" s="257"/>
      <c r="R20" s="258"/>
      <c r="S20" s="212"/>
      <c r="T20" s="302"/>
      <c r="U20" s="263"/>
      <c r="V20" s="260"/>
      <c r="W20" s="261"/>
    </row>
    <row r="21" spans="1:23" s="8" customFormat="1" ht="18.75" customHeight="1">
      <c r="A21" s="252"/>
      <c r="B21" s="253"/>
      <c r="C21" s="258"/>
      <c r="D21" s="211"/>
      <c r="E21" s="299"/>
      <c r="F21" s="256"/>
      <c r="G21" s="257"/>
      <c r="H21" s="258"/>
      <c r="I21" s="212"/>
      <c r="J21" s="302"/>
      <c r="K21" s="256"/>
      <c r="L21" s="257"/>
      <c r="M21" s="258"/>
      <c r="N21" s="212"/>
      <c r="O21" s="302"/>
      <c r="P21" s="256"/>
      <c r="Q21" s="257"/>
      <c r="R21" s="258"/>
      <c r="S21" s="212"/>
      <c r="T21" s="302"/>
      <c r="U21" s="263"/>
      <c r="V21" s="262"/>
      <c r="W21" s="261"/>
    </row>
    <row r="22" spans="1:23" s="8" customFormat="1" ht="18.75" customHeight="1">
      <c r="A22" s="252"/>
      <c r="B22" s="253"/>
      <c r="C22" s="254"/>
      <c r="D22" s="211"/>
      <c r="E22" s="299"/>
      <c r="F22" s="256"/>
      <c r="G22" s="257"/>
      <c r="H22" s="258"/>
      <c r="I22" s="212"/>
      <c r="J22" s="302"/>
      <c r="K22" s="256"/>
      <c r="L22" s="257"/>
      <c r="M22" s="254"/>
      <c r="N22" s="212"/>
      <c r="O22" s="302"/>
      <c r="P22" s="256"/>
      <c r="Q22" s="257"/>
      <c r="R22" s="258"/>
      <c r="S22" s="212"/>
      <c r="T22" s="302"/>
      <c r="U22" s="263"/>
      <c r="V22" s="275"/>
      <c r="W22" s="261"/>
    </row>
    <row r="23" spans="1:23" s="8" customFormat="1" ht="18.75" customHeight="1">
      <c r="A23" s="252"/>
      <c r="B23" s="253"/>
      <c r="C23" s="258"/>
      <c r="D23" s="211"/>
      <c r="E23" s="299"/>
      <c r="F23" s="256"/>
      <c r="G23" s="257"/>
      <c r="H23" s="258"/>
      <c r="I23" s="212"/>
      <c r="J23" s="302"/>
      <c r="K23" s="256"/>
      <c r="L23" s="257"/>
      <c r="M23" s="258"/>
      <c r="N23" s="212"/>
      <c r="O23" s="302"/>
      <c r="P23" s="256"/>
      <c r="Q23" s="257"/>
      <c r="R23" s="258"/>
      <c r="S23" s="212"/>
      <c r="T23" s="302"/>
      <c r="U23" s="263"/>
      <c r="V23" s="262"/>
      <c r="W23" s="261"/>
    </row>
    <row r="24" spans="1:23" s="8" customFormat="1" ht="18.75" customHeight="1">
      <c r="A24" s="252"/>
      <c r="B24" s="253"/>
      <c r="C24" s="258"/>
      <c r="D24" s="211"/>
      <c r="E24" s="299"/>
      <c r="F24" s="256"/>
      <c r="G24" s="257"/>
      <c r="H24" s="258"/>
      <c r="I24" s="212"/>
      <c r="J24" s="302"/>
      <c r="K24" s="256"/>
      <c r="L24" s="257"/>
      <c r="M24" s="258"/>
      <c r="N24" s="212"/>
      <c r="O24" s="302"/>
      <c r="P24" s="256"/>
      <c r="Q24" s="257"/>
      <c r="R24" s="258"/>
      <c r="S24" s="212"/>
      <c r="T24" s="302"/>
      <c r="U24" s="263"/>
      <c r="V24" s="262"/>
      <c r="W24" s="261"/>
    </row>
    <row r="25" spans="1:23" s="8" customFormat="1" ht="18.75" customHeight="1">
      <c r="A25" s="252"/>
      <c r="B25" s="253"/>
      <c r="C25" s="258"/>
      <c r="D25" s="211"/>
      <c r="E25" s="299"/>
      <c r="F25" s="256"/>
      <c r="G25" s="257"/>
      <c r="H25" s="258"/>
      <c r="I25" s="212"/>
      <c r="J25" s="302"/>
      <c r="K25" s="256"/>
      <c r="L25" s="257"/>
      <c r="M25" s="258"/>
      <c r="N25" s="212"/>
      <c r="O25" s="302"/>
      <c r="P25" s="256"/>
      <c r="Q25" s="257"/>
      <c r="R25" s="258"/>
      <c r="S25" s="212"/>
      <c r="T25" s="302"/>
      <c r="U25" s="263"/>
      <c r="V25" s="275"/>
      <c r="W25" s="261"/>
    </row>
    <row r="26" spans="1:23" s="8" customFormat="1" ht="18.75" customHeight="1">
      <c r="A26" s="252"/>
      <c r="B26" s="253"/>
      <c r="C26" s="258"/>
      <c r="D26" s="211"/>
      <c r="E26" s="299"/>
      <c r="F26" s="256"/>
      <c r="G26" s="257"/>
      <c r="H26" s="258"/>
      <c r="I26" s="212"/>
      <c r="J26" s="302"/>
      <c r="K26" s="256"/>
      <c r="L26" s="257"/>
      <c r="M26" s="258"/>
      <c r="N26" s="212"/>
      <c r="O26" s="302"/>
      <c r="P26" s="256"/>
      <c r="Q26" s="257"/>
      <c r="R26" s="258"/>
      <c r="S26" s="212"/>
      <c r="T26" s="302"/>
      <c r="U26" s="263"/>
      <c r="V26" s="260"/>
      <c r="W26" s="261"/>
    </row>
    <row r="27" spans="1:23" s="8" customFormat="1" ht="18.75" customHeight="1">
      <c r="A27" s="252"/>
      <c r="B27" s="253"/>
      <c r="C27" s="258"/>
      <c r="D27" s="211"/>
      <c r="E27" s="299"/>
      <c r="F27" s="256"/>
      <c r="G27" s="257"/>
      <c r="H27" s="258"/>
      <c r="I27" s="212"/>
      <c r="J27" s="302"/>
      <c r="K27" s="256"/>
      <c r="L27" s="257"/>
      <c r="M27" s="258"/>
      <c r="N27" s="212"/>
      <c r="O27" s="302"/>
      <c r="P27" s="256"/>
      <c r="Q27" s="257"/>
      <c r="R27" s="258"/>
      <c r="S27" s="212"/>
      <c r="T27" s="302"/>
      <c r="U27" s="263"/>
      <c r="V27" s="260"/>
      <c r="W27" s="261"/>
    </row>
    <row r="28" spans="1:23" s="8" customFormat="1" ht="18.75" customHeight="1">
      <c r="A28" s="252"/>
      <c r="B28" s="253"/>
      <c r="C28" s="258"/>
      <c r="D28" s="211"/>
      <c r="E28" s="299"/>
      <c r="F28" s="256"/>
      <c r="G28" s="257"/>
      <c r="H28" s="258"/>
      <c r="I28" s="212"/>
      <c r="J28" s="302"/>
      <c r="K28" s="256"/>
      <c r="L28" s="257"/>
      <c r="M28" s="258"/>
      <c r="N28" s="212"/>
      <c r="O28" s="302"/>
      <c r="P28" s="256"/>
      <c r="Q28" s="257"/>
      <c r="R28" s="258"/>
      <c r="S28" s="212"/>
      <c r="T28" s="302"/>
      <c r="U28" s="263"/>
      <c r="V28" s="260"/>
      <c r="W28" s="261"/>
    </row>
    <row r="29" spans="1:23" s="8" customFormat="1" ht="18.75" customHeight="1">
      <c r="A29" s="252"/>
      <c r="B29" s="253"/>
      <c r="C29" s="258"/>
      <c r="D29" s="211"/>
      <c r="E29" s="299"/>
      <c r="F29" s="256"/>
      <c r="G29" s="257"/>
      <c r="H29" s="258"/>
      <c r="I29" s="212"/>
      <c r="J29" s="302"/>
      <c r="K29" s="256"/>
      <c r="L29" s="257"/>
      <c r="M29" s="258"/>
      <c r="N29" s="212"/>
      <c r="O29" s="302"/>
      <c r="P29" s="256"/>
      <c r="Q29" s="257"/>
      <c r="R29" s="258"/>
      <c r="S29" s="212"/>
      <c r="T29" s="302"/>
      <c r="U29" s="263"/>
      <c r="V29" s="260"/>
      <c r="W29" s="261"/>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60"/>
      <c r="W30" s="261"/>
    </row>
    <row r="31" spans="1:23" s="8" customFormat="1" ht="18.75" customHeight="1">
      <c r="A31" s="252"/>
      <c r="B31" s="253"/>
      <c r="C31" s="258"/>
      <c r="D31" s="211"/>
      <c r="E31" s="299"/>
      <c r="F31" s="256"/>
      <c r="G31" s="257"/>
      <c r="H31" s="258"/>
      <c r="I31" s="212"/>
      <c r="J31" s="302"/>
      <c r="K31" s="256"/>
      <c r="L31" s="257"/>
      <c r="M31" s="258"/>
      <c r="N31" s="212"/>
      <c r="O31" s="302"/>
      <c r="P31" s="256"/>
      <c r="Q31" s="257"/>
      <c r="R31" s="258"/>
      <c r="S31" s="212"/>
      <c r="T31" s="302"/>
      <c r="U31" s="263"/>
      <c r="V31" s="260"/>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0"/>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260"/>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0"/>
      <c r="W34" s="261"/>
    </row>
    <row r="35" spans="1:23" s="8" customFormat="1" ht="18.75" customHeight="1">
      <c r="A35" s="252"/>
      <c r="B35" s="253"/>
      <c r="C35" s="258"/>
      <c r="D35" s="211"/>
      <c r="E35" s="299"/>
      <c r="F35" s="256"/>
      <c r="G35" s="257"/>
      <c r="H35" s="258"/>
      <c r="I35" s="212"/>
      <c r="J35" s="255"/>
      <c r="K35" s="256"/>
      <c r="L35" s="257"/>
      <c r="M35" s="258"/>
      <c r="N35" s="212"/>
      <c r="O35" s="255"/>
      <c r="P35" s="256"/>
      <c r="Q35" s="257"/>
      <c r="R35" s="258"/>
      <c r="S35" s="212"/>
      <c r="T35" s="255"/>
      <c r="U35" s="263"/>
      <c r="V35" s="260"/>
      <c r="W35" s="261"/>
    </row>
    <row r="36" spans="1:23" s="8" customFormat="1" ht="19.5" customHeight="1" thickBot="1">
      <c r="A36" s="1098">
        <f>COUNTA(B8:B35)</f>
        <v>11</v>
      </c>
      <c r="B36" s="1099"/>
      <c r="C36" s="1100"/>
      <c r="D36" s="170">
        <f>SUM(D8:D35)</f>
        <v>23000</v>
      </c>
      <c r="E36" s="338">
        <f>SUM(E8:E35)</f>
        <v>0</v>
      </c>
      <c r="F36" s="1136">
        <f>COUNTA(G8:G35)</f>
        <v>4</v>
      </c>
      <c r="G36" s="1102"/>
      <c r="H36" s="1103"/>
      <c r="I36" s="105">
        <f>SUM(I8:I35)</f>
        <v>4150</v>
      </c>
      <c r="J36" s="297">
        <f>SUM(J8:J35)</f>
        <v>0</v>
      </c>
      <c r="K36" s="1101">
        <f>COUNTA(L8:L35)</f>
        <v>11</v>
      </c>
      <c r="L36" s="1102"/>
      <c r="M36" s="1103"/>
      <c r="N36" s="105">
        <f>SUM(N8:N35)</f>
        <v>0</v>
      </c>
      <c r="O36" s="297">
        <f>SUM(O8:O35)</f>
        <v>0</v>
      </c>
      <c r="P36" s="1101">
        <f>COUNTA(Q8:Q35)</f>
        <v>5</v>
      </c>
      <c r="Q36" s="1102"/>
      <c r="R36" s="1103"/>
      <c r="S36" s="105">
        <f>SUM(S8:S35)</f>
        <v>2100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4">
    <mergeCell ref="C1:G2"/>
    <mergeCell ref="J1:L2"/>
    <mergeCell ref="C3:G4"/>
    <mergeCell ref="A36:C36"/>
    <mergeCell ref="F36:H36"/>
    <mergeCell ref="F6:G6"/>
    <mergeCell ref="P36:R36"/>
    <mergeCell ref="J3:L4"/>
    <mergeCell ref="U2:W4"/>
    <mergeCell ref="O1:T4"/>
    <mergeCell ref="K36:M36"/>
    <mergeCell ref="V6:W6"/>
    <mergeCell ref="U5:W5"/>
    <mergeCell ref="H6:J6"/>
  </mergeCells>
  <phoneticPr fontId="5"/>
  <dataValidations count="1">
    <dataValidation type="whole" operator="lessThanOrEqual" showInputMessage="1" showErrorMessage="1" sqref="T8:T34 O8:O34 J8:J34 E8:E34" xr:uid="{00000000-0002-0000-0A00-000000000000}">
      <formula1>D8</formula1>
    </dataValidation>
  </dataValidations>
  <hyperlinks>
    <hyperlink ref="U5:W5" location="名古屋市表紙!A1" display="名古屋市表紙へ戻る" xr:uid="{00000000-0004-0000-0A00-000000000000}"/>
  </hyperlinks>
  <printOptions horizontalCentered="1" verticalCentered="1"/>
  <pageMargins left="0.59055118110236227" right="0.59055118110236227" top="0.47244094488188981" bottom="0.47244094488188981" header="0.19685039370078741" footer="0.19685039370078741"/>
  <pageSetup paperSize="9" scale="85" firstPageNumber="11" orientation="landscape" useFirstPageNumber="1" horizontalDpi="4294967292" verticalDpi="400" r:id="rId1"/>
  <headerFooter alignWithMargins="0">
    <oddFooter>&amp;C－&amp;P－&amp;R中日興業（株）</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41">
        <f>名古屋市表紙!C1</f>
        <v>0</v>
      </c>
      <c r="D1" s="1149"/>
      <c r="E1" s="1149"/>
      <c r="F1" s="1149"/>
      <c r="G1" s="1150"/>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51"/>
      <c r="D2" s="1151"/>
      <c r="E2" s="1151"/>
      <c r="F2" s="1151"/>
      <c r="G2" s="1152"/>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45"/>
      <c r="E3" s="1145"/>
      <c r="F3" s="1145"/>
      <c r="G3" s="1146"/>
      <c r="H3" s="227" t="s">
        <v>298</v>
      </c>
      <c r="I3" s="216"/>
      <c r="J3" s="1137">
        <f>E36+J36+O36+T36</f>
        <v>0</v>
      </c>
      <c r="K3" s="1137"/>
      <c r="L3" s="1138"/>
      <c r="M3" s="228"/>
      <c r="N3" s="229"/>
      <c r="O3" s="1128"/>
      <c r="P3" s="1128"/>
      <c r="Q3" s="1128"/>
      <c r="R3" s="1128"/>
      <c r="S3" s="1128"/>
      <c r="T3" s="1129"/>
      <c r="U3" s="1120"/>
      <c r="V3" s="1121"/>
      <c r="W3" s="1122"/>
    </row>
    <row r="4" spans="1:23" ht="18" customHeight="1">
      <c r="A4" s="230"/>
      <c r="B4" s="231"/>
      <c r="C4" s="1147"/>
      <c r="D4" s="1147"/>
      <c r="E4" s="1147"/>
      <c r="F4" s="1147"/>
      <c r="G4" s="1148"/>
      <c r="H4" s="230"/>
      <c r="I4" s="222"/>
      <c r="J4" s="1139"/>
      <c r="K4" s="1139"/>
      <c r="L4" s="1140"/>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256</v>
      </c>
      <c r="D6" s="236"/>
      <c r="E6" s="237"/>
      <c r="F6" s="1105" t="s">
        <v>727</v>
      </c>
      <c r="G6" s="1106"/>
      <c r="H6" s="1104">
        <f>D36+I36+N36+S36</f>
        <v>33900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423</v>
      </c>
      <c r="C8" s="254" t="s">
        <v>1603</v>
      </c>
      <c r="D8" s="211">
        <v>1100</v>
      </c>
      <c r="E8" s="299"/>
      <c r="F8" s="256"/>
      <c r="G8" s="257" t="s">
        <v>542</v>
      </c>
      <c r="H8" s="258"/>
      <c r="I8" s="212">
        <v>600</v>
      </c>
      <c r="J8" s="301"/>
      <c r="K8" s="256"/>
      <c r="L8" s="257" t="s">
        <v>423</v>
      </c>
      <c r="M8" s="254" t="s">
        <v>1143</v>
      </c>
      <c r="N8" s="212"/>
      <c r="O8" s="301"/>
      <c r="P8" s="256"/>
      <c r="Q8" s="257" t="s">
        <v>543</v>
      </c>
      <c r="R8" s="258"/>
      <c r="S8" s="212">
        <v>650</v>
      </c>
      <c r="T8" s="301"/>
      <c r="U8" s="263"/>
      <c r="V8" s="260"/>
      <c r="W8" s="261"/>
    </row>
    <row r="9" spans="1:23" s="8" customFormat="1" ht="18.75" customHeight="1">
      <c r="A9" s="252"/>
      <c r="B9" s="253" t="s">
        <v>424</v>
      </c>
      <c r="C9" s="254" t="s">
        <v>1866</v>
      </c>
      <c r="D9" s="211">
        <v>1950</v>
      </c>
      <c r="E9" s="299"/>
      <c r="F9" s="256"/>
      <c r="G9" s="257" t="s">
        <v>543</v>
      </c>
      <c r="H9" s="258"/>
      <c r="I9" s="212">
        <v>1200</v>
      </c>
      <c r="J9" s="302"/>
      <c r="K9" s="256"/>
      <c r="L9" s="257" t="s">
        <v>1774</v>
      </c>
      <c r="M9" s="254" t="s">
        <v>1143</v>
      </c>
      <c r="N9" s="212"/>
      <c r="O9" s="302"/>
      <c r="P9" s="256"/>
      <c r="Q9" s="257" t="s">
        <v>567</v>
      </c>
      <c r="R9" s="258"/>
      <c r="S9" s="212">
        <v>550</v>
      </c>
      <c r="T9" s="302"/>
      <c r="U9" s="259" t="s">
        <v>273</v>
      </c>
      <c r="V9" s="260"/>
      <c r="W9" s="261"/>
    </row>
    <row r="10" spans="1:23" s="8" customFormat="1" ht="18.75" customHeight="1">
      <c r="A10" s="252"/>
      <c r="B10" s="253" t="s">
        <v>425</v>
      </c>
      <c r="C10" s="254" t="s">
        <v>1866</v>
      </c>
      <c r="D10" s="211">
        <v>2050</v>
      </c>
      <c r="E10" s="299"/>
      <c r="F10" s="256"/>
      <c r="G10" s="257" t="s">
        <v>544</v>
      </c>
      <c r="H10" s="258"/>
      <c r="I10" s="212">
        <v>2100</v>
      </c>
      <c r="J10" s="302"/>
      <c r="K10" s="256"/>
      <c r="L10" s="257" t="s">
        <v>425</v>
      </c>
      <c r="M10" s="254" t="s">
        <v>1143</v>
      </c>
      <c r="N10" s="212"/>
      <c r="O10" s="302"/>
      <c r="P10" s="256"/>
      <c r="Q10" s="942" t="s">
        <v>1846</v>
      </c>
      <c r="R10" s="258"/>
      <c r="S10" s="212">
        <v>750</v>
      </c>
      <c r="T10" s="302"/>
      <c r="U10" s="263"/>
      <c r="V10" s="262" t="s">
        <v>1891</v>
      </c>
      <c r="W10" s="261"/>
    </row>
    <row r="11" spans="1:23" s="8" customFormat="1" ht="18.75" customHeight="1">
      <c r="A11" s="252"/>
      <c r="B11" s="253" t="s">
        <v>426</v>
      </c>
      <c r="C11" s="254" t="s">
        <v>1866</v>
      </c>
      <c r="D11" s="211">
        <v>1750</v>
      </c>
      <c r="E11" s="299"/>
      <c r="F11" s="256"/>
      <c r="G11" s="257" t="s">
        <v>426</v>
      </c>
      <c r="H11" s="258"/>
      <c r="I11" s="212">
        <v>1000</v>
      </c>
      <c r="J11" s="302"/>
      <c r="K11" s="256"/>
      <c r="L11" s="257" t="s">
        <v>1731</v>
      </c>
      <c r="M11" s="254" t="s">
        <v>1143</v>
      </c>
      <c r="N11" s="212">
        <v>0</v>
      </c>
      <c r="O11" s="302"/>
      <c r="P11" s="256"/>
      <c r="Q11" s="942" t="s">
        <v>1847</v>
      </c>
      <c r="R11" s="258"/>
      <c r="S11" s="212">
        <v>500</v>
      </c>
      <c r="T11" s="302"/>
      <c r="U11" s="263"/>
      <c r="V11" s="260"/>
      <c r="W11" s="264"/>
    </row>
    <row r="12" spans="1:23" s="8" customFormat="1" ht="18.75" customHeight="1">
      <c r="A12" s="252" t="s">
        <v>1649</v>
      </c>
      <c r="B12" s="253" t="s">
        <v>427</v>
      </c>
      <c r="C12" s="254" t="s">
        <v>1866</v>
      </c>
      <c r="D12" s="211">
        <v>1300</v>
      </c>
      <c r="E12" s="299"/>
      <c r="F12" s="256"/>
      <c r="G12" s="257"/>
      <c r="H12" s="258"/>
      <c r="I12" s="212"/>
      <c r="J12" s="302"/>
      <c r="K12" s="256"/>
      <c r="L12" s="257" t="s">
        <v>1858</v>
      </c>
      <c r="M12" s="254" t="s">
        <v>1143</v>
      </c>
      <c r="N12" s="212"/>
      <c r="O12" s="302"/>
      <c r="P12" s="256"/>
      <c r="Q12" s="257"/>
      <c r="R12" s="258"/>
      <c r="S12" s="212"/>
      <c r="T12" s="302"/>
      <c r="U12" s="263" t="s">
        <v>1649</v>
      </c>
      <c r="V12" s="260" t="s">
        <v>1932</v>
      </c>
      <c r="W12" s="261"/>
    </row>
    <row r="13" spans="1:23" s="8" customFormat="1" ht="18.75" customHeight="1">
      <c r="A13" s="252" t="s">
        <v>1728</v>
      </c>
      <c r="B13" s="253" t="s">
        <v>428</v>
      </c>
      <c r="C13" s="254" t="s">
        <v>1866</v>
      </c>
      <c r="D13" s="211">
        <v>1700</v>
      </c>
      <c r="E13" s="299"/>
      <c r="F13" s="256"/>
      <c r="G13" s="257"/>
      <c r="H13" s="258"/>
      <c r="I13" s="212"/>
      <c r="J13" s="302"/>
      <c r="K13" s="256"/>
      <c r="L13" s="257" t="s">
        <v>1732</v>
      </c>
      <c r="M13" s="254" t="s">
        <v>1143</v>
      </c>
      <c r="N13" s="212"/>
      <c r="O13" s="302"/>
      <c r="P13" s="256"/>
      <c r="Q13" s="257"/>
      <c r="R13" s="258"/>
      <c r="S13" s="212"/>
      <c r="T13" s="302"/>
      <c r="U13" s="263" t="s">
        <v>1728</v>
      </c>
      <c r="V13" s="260" t="s">
        <v>1892</v>
      </c>
      <c r="W13" s="261"/>
    </row>
    <row r="14" spans="1:23" s="8" customFormat="1" ht="18.75" customHeight="1">
      <c r="A14" s="252"/>
      <c r="B14" s="287" t="s">
        <v>1319</v>
      </c>
      <c r="C14" s="254" t="s">
        <v>1866</v>
      </c>
      <c r="D14" s="211">
        <v>2300</v>
      </c>
      <c r="E14" s="299"/>
      <c r="F14" s="256"/>
      <c r="G14" s="257"/>
      <c r="H14" s="258"/>
      <c r="I14" s="212"/>
      <c r="J14" s="302"/>
      <c r="K14" s="256"/>
      <c r="L14" s="570" t="s">
        <v>1733</v>
      </c>
      <c r="M14" s="254" t="s">
        <v>1143</v>
      </c>
      <c r="N14" s="212"/>
      <c r="O14" s="302"/>
      <c r="P14" s="256"/>
      <c r="Q14" s="257"/>
      <c r="R14" s="258"/>
      <c r="S14" s="212"/>
      <c r="T14" s="302"/>
      <c r="U14" s="263"/>
      <c r="V14" s="260"/>
      <c r="W14" s="261"/>
    </row>
    <row r="15" spans="1:23" s="8" customFormat="1" ht="18.75" customHeight="1">
      <c r="A15" s="252"/>
      <c r="B15" s="287" t="s">
        <v>1318</v>
      </c>
      <c r="C15" s="254" t="s">
        <v>1866</v>
      </c>
      <c r="D15" s="211">
        <v>1850</v>
      </c>
      <c r="E15" s="299"/>
      <c r="F15" s="256"/>
      <c r="G15" s="257"/>
      <c r="H15" s="258"/>
      <c r="I15" s="212"/>
      <c r="J15" s="302"/>
      <c r="K15" s="256"/>
      <c r="L15" s="257" t="s">
        <v>1775</v>
      </c>
      <c r="M15" s="254" t="s">
        <v>1143</v>
      </c>
      <c r="N15" s="212"/>
      <c r="O15" s="302"/>
      <c r="P15" s="256"/>
      <c r="Q15" s="257"/>
      <c r="R15" s="258"/>
      <c r="S15" s="212"/>
      <c r="T15" s="302"/>
      <c r="U15" s="263"/>
      <c r="V15" s="260"/>
      <c r="W15" s="261"/>
    </row>
    <row r="16" spans="1:23" s="8" customFormat="1" ht="18.75" customHeight="1">
      <c r="A16" s="252"/>
      <c r="B16" s="253" t="s">
        <v>429</v>
      </c>
      <c r="C16" s="254" t="s">
        <v>1866</v>
      </c>
      <c r="D16" s="211">
        <v>2600</v>
      </c>
      <c r="E16" s="299"/>
      <c r="F16" s="256"/>
      <c r="G16" s="257"/>
      <c r="H16" s="254"/>
      <c r="I16" s="212"/>
      <c r="J16" s="302"/>
      <c r="K16" s="256"/>
      <c r="L16" s="257" t="s">
        <v>1776</v>
      </c>
      <c r="M16" s="254" t="s">
        <v>1143</v>
      </c>
      <c r="N16" s="212"/>
      <c r="O16" s="302"/>
      <c r="P16" s="256"/>
      <c r="Q16" s="257"/>
      <c r="R16" s="258"/>
      <c r="S16" s="212"/>
      <c r="T16" s="302"/>
      <c r="U16" s="263"/>
      <c r="V16" s="260"/>
      <c r="W16" s="261"/>
    </row>
    <row r="17" spans="1:23" s="8" customFormat="1" ht="18.75" customHeight="1">
      <c r="A17" s="252"/>
      <c r="B17" s="253" t="s">
        <v>544</v>
      </c>
      <c r="C17" s="254" t="s">
        <v>1866</v>
      </c>
      <c r="D17" s="211">
        <v>2000</v>
      </c>
      <c r="E17" s="299"/>
      <c r="F17" s="256"/>
      <c r="G17" s="257"/>
      <c r="H17" s="258"/>
      <c r="I17" s="212"/>
      <c r="J17" s="302"/>
      <c r="K17" s="256"/>
      <c r="L17" s="257" t="s">
        <v>544</v>
      </c>
      <c r="M17" s="254" t="s">
        <v>1143</v>
      </c>
      <c r="N17" s="212"/>
      <c r="O17" s="302"/>
      <c r="P17" s="256"/>
      <c r="Q17" s="257"/>
      <c r="R17" s="258"/>
      <c r="S17" s="212"/>
      <c r="T17" s="302"/>
      <c r="U17" s="263"/>
      <c r="V17" s="260"/>
      <c r="W17" s="261"/>
    </row>
    <row r="18" spans="1:23" s="8" customFormat="1" ht="18.75" customHeight="1">
      <c r="A18" s="252"/>
      <c r="B18" s="253" t="s">
        <v>430</v>
      </c>
      <c r="C18" s="254" t="s">
        <v>1866</v>
      </c>
      <c r="D18" s="211">
        <v>650</v>
      </c>
      <c r="E18" s="299"/>
      <c r="F18" s="256"/>
      <c r="G18" s="257"/>
      <c r="H18" s="258"/>
      <c r="I18" s="212"/>
      <c r="J18" s="302"/>
      <c r="K18" s="256"/>
      <c r="L18" s="257" t="s">
        <v>1777</v>
      </c>
      <c r="M18" s="254" t="s">
        <v>1143</v>
      </c>
      <c r="N18" s="212"/>
      <c r="O18" s="302"/>
      <c r="P18" s="256"/>
      <c r="Q18" s="257"/>
      <c r="R18" s="258"/>
      <c r="S18" s="212"/>
      <c r="T18" s="302"/>
      <c r="U18" s="263"/>
      <c r="V18" s="260"/>
      <c r="W18" s="261"/>
    </row>
    <row r="19" spans="1:23" s="8" customFormat="1" ht="18.75" customHeight="1">
      <c r="A19" s="252" t="s">
        <v>1759</v>
      </c>
      <c r="B19" s="253" t="s">
        <v>1758</v>
      </c>
      <c r="C19" s="254" t="s">
        <v>1866</v>
      </c>
      <c r="D19" s="211">
        <v>2100</v>
      </c>
      <c r="E19" s="299"/>
      <c r="F19" s="256"/>
      <c r="G19" s="257"/>
      <c r="H19" s="258"/>
      <c r="I19" s="212"/>
      <c r="J19" s="302"/>
      <c r="K19" s="256"/>
      <c r="L19" s="257" t="s">
        <v>1778</v>
      </c>
      <c r="M19" s="254" t="s">
        <v>1143</v>
      </c>
      <c r="N19" s="212"/>
      <c r="O19" s="302"/>
      <c r="P19" s="256"/>
      <c r="Q19" s="257"/>
      <c r="R19" s="258"/>
      <c r="S19" s="212"/>
      <c r="T19" s="302"/>
      <c r="U19" s="263" t="s">
        <v>253</v>
      </c>
      <c r="V19" s="571" t="s">
        <v>2039</v>
      </c>
      <c r="W19" s="261"/>
    </row>
    <row r="20" spans="1:23" s="8" customFormat="1" ht="18.75" customHeight="1">
      <c r="A20" s="252" t="s">
        <v>1760</v>
      </c>
      <c r="B20" s="253" t="s">
        <v>431</v>
      </c>
      <c r="C20" s="254" t="s">
        <v>1866</v>
      </c>
      <c r="D20" s="211">
        <v>3200</v>
      </c>
      <c r="E20" s="299"/>
      <c r="F20" s="256"/>
      <c r="G20" s="257"/>
      <c r="H20" s="258"/>
      <c r="I20" s="212"/>
      <c r="J20" s="302"/>
      <c r="K20" s="256"/>
      <c r="L20" s="257" t="s">
        <v>1908</v>
      </c>
      <c r="M20" s="254" t="s">
        <v>1143</v>
      </c>
      <c r="N20" s="212"/>
      <c r="O20" s="302"/>
      <c r="P20" s="256"/>
      <c r="Q20" s="257"/>
      <c r="R20" s="258"/>
      <c r="S20" s="212"/>
      <c r="T20" s="302"/>
      <c r="U20" s="263" t="s">
        <v>339</v>
      </c>
      <c r="V20" s="571" t="s">
        <v>2040</v>
      </c>
      <c r="W20" s="261"/>
    </row>
    <row r="21" spans="1:23" s="8" customFormat="1" ht="18.75" customHeight="1">
      <c r="A21" s="252" t="s">
        <v>340</v>
      </c>
      <c r="B21" s="253" t="s">
        <v>432</v>
      </c>
      <c r="C21" s="254" t="s">
        <v>1866</v>
      </c>
      <c r="D21" s="211">
        <v>2000</v>
      </c>
      <c r="E21" s="299"/>
      <c r="F21" s="256"/>
      <c r="G21" s="257"/>
      <c r="H21" s="258"/>
      <c r="I21" s="212"/>
      <c r="J21" s="302"/>
      <c r="K21" s="256"/>
      <c r="L21" s="257" t="s">
        <v>432</v>
      </c>
      <c r="M21" s="254" t="s">
        <v>1143</v>
      </c>
      <c r="N21" s="212"/>
      <c r="O21" s="302"/>
      <c r="P21" s="256"/>
      <c r="Q21" s="257"/>
      <c r="R21" s="258"/>
      <c r="S21" s="212"/>
      <c r="T21" s="302"/>
      <c r="U21" s="263" t="s">
        <v>340</v>
      </c>
      <c r="V21" s="260" t="s">
        <v>1981</v>
      </c>
      <c r="W21" s="261"/>
    </row>
    <row r="22" spans="1:23" s="8" customFormat="1" ht="18.75" customHeight="1">
      <c r="A22" s="252"/>
      <c r="B22" s="253"/>
      <c r="C22" s="254"/>
      <c r="D22" s="211"/>
      <c r="E22" s="299"/>
      <c r="F22" s="256"/>
      <c r="G22" s="257"/>
      <c r="H22" s="258"/>
      <c r="I22" s="212"/>
      <c r="J22" s="302"/>
      <c r="K22" s="256"/>
      <c r="L22" s="257"/>
      <c r="M22" s="254"/>
      <c r="N22" s="212"/>
      <c r="O22" s="302"/>
      <c r="P22" s="256"/>
      <c r="Q22" s="257"/>
      <c r="R22" s="258"/>
      <c r="S22" s="212"/>
      <c r="T22" s="302"/>
      <c r="U22" s="263"/>
      <c r="V22" s="571" t="s">
        <v>2041</v>
      </c>
      <c r="W22" s="261"/>
    </row>
    <row r="23" spans="1:23" s="8" customFormat="1" ht="18.75" customHeight="1">
      <c r="A23" s="252"/>
      <c r="B23" s="253"/>
      <c r="C23" s="254"/>
      <c r="D23" s="211"/>
      <c r="E23" s="299"/>
      <c r="F23" s="256"/>
      <c r="G23" s="257"/>
      <c r="H23" s="258"/>
      <c r="I23" s="212"/>
      <c r="J23" s="302"/>
      <c r="K23" s="256"/>
      <c r="L23" s="257"/>
      <c r="M23" s="254"/>
      <c r="N23" s="212"/>
      <c r="O23" s="302"/>
      <c r="P23" s="256"/>
      <c r="Q23" s="257"/>
      <c r="R23" s="258"/>
      <c r="S23" s="212"/>
      <c r="T23" s="302"/>
      <c r="U23" s="263"/>
      <c r="V23" s="571"/>
      <c r="W23" s="261"/>
    </row>
    <row r="24" spans="1:23" s="8" customFormat="1" ht="18.75" customHeight="1">
      <c r="A24" s="252"/>
      <c r="B24" s="253"/>
      <c r="C24" s="254"/>
      <c r="D24" s="211"/>
      <c r="E24" s="299"/>
      <c r="F24" s="256"/>
      <c r="G24" s="257"/>
      <c r="H24" s="258"/>
      <c r="I24" s="212"/>
      <c r="J24" s="302"/>
      <c r="K24" s="256"/>
      <c r="L24" s="257"/>
      <c r="M24" s="254"/>
      <c r="N24" s="212"/>
      <c r="O24" s="302"/>
      <c r="P24" s="256"/>
      <c r="Q24" s="257"/>
      <c r="R24" s="258"/>
      <c r="S24" s="212"/>
      <c r="T24" s="302"/>
      <c r="U24" s="263"/>
      <c r="V24" s="571"/>
      <c r="W24" s="261"/>
    </row>
    <row r="25" spans="1:23" s="8" customFormat="1" ht="18.75" customHeight="1">
      <c r="A25" s="252"/>
      <c r="B25" s="253"/>
      <c r="C25" s="254"/>
      <c r="D25" s="211"/>
      <c r="E25" s="299"/>
      <c r="F25" s="256"/>
      <c r="G25" s="257"/>
      <c r="H25" s="258"/>
      <c r="I25" s="212"/>
      <c r="J25" s="302"/>
      <c r="K25" s="256"/>
      <c r="L25" s="257"/>
      <c r="M25" s="254"/>
      <c r="N25" s="212"/>
      <c r="O25" s="302"/>
      <c r="P25" s="256"/>
      <c r="Q25" s="257"/>
      <c r="R25" s="258"/>
      <c r="S25" s="212"/>
      <c r="T25" s="302"/>
      <c r="U25" s="263"/>
      <c r="V25" s="571"/>
      <c r="W25" s="261"/>
    </row>
    <row r="26" spans="1:23" s="8" customFormat="1" ht="18.75" customHeight="1">
      <c r="A26" s="252"/>
      <c r="B26" s="253"/>
      <c r="C26" s="254"/>
      <c r="D26" s="211"/>
      <c r="E26" s="299"/>
      <c r="F26" s="256"/>
      <c r="G26" s="257"/>
      <c r="H26" s="258"/>
      <c r="I26" s="212"/>
      <c r="J26" s="302"/>
      <c r="K26" s="256"/>
      <c r="L26" s="257"/>
      <c r="M26" s="254"/>
      <c r="N26" s="212"/>
      <c r="O26" s="302"/>
      <c r="P26" s="256"/>
      <c r="Q26" s="257"/>
      <c r="R26" s="258"/>
      <c r="S26" s="212"/>
      <c r="T26" s="302"/>
      <c r="U26" s="263"/>
      <c r="V26" s="571"/>
      <c r="W26" s="261"/>
    </row>
    <row r="27" spans="1:23" s="8" customFormat="1" ht="18.75" customHeight="1">
      <c r="A27" s="252"/>
      <c r="B27" s="253"/>
      <c r="C27" s="254"/>
      <c r="D27" s="211"/>
      <c r="E27" s="299"/>
      <c r="F27" s="256"/>
      <c r="G27" s="257"/>
      <c r="H27" s="258"/>
      <c r="I27" s="212"/>
      <c r="J27" s="302"/>
      <c r="K27" s="256"/>
      <c r="L27" s="257"/>
      <c r="M27" s="258"/>
      <c r="N27" s="212"/>
      <c r="O27" s="302"/>
      <c r="P27" s="256"/>
      <c r="Q27" s="257"/>
      <c r="R27" s="258"/>
      <c r="S27" s="212"/>
      <c r="T27" s="302"/>
      <c r="U27" s="263"/>
      <c r="V27" s="571"/>
      <c r="W27" s="261"/>
    </row>
    <row r="28" spans="1:23" s="8" customFormat="1" ht="18.75" customHeight="1">
      <c r="A28" s="252"/>
      <c r="B28" s="253"/>
      <c r="C28" s="258"/>
      <c r="D28" s="211"/>
      <c r="E28" s="299"/>
      <c r="F28" s="256"/>
      <c r="G28" s="257"/>
      <c r="H28" s="258"/>
      <c r="I28" s="212"/>
      <c r="J28" s="302"/>
      <c r="K28" s="256"/>
      <c r="L28" s="257"/>
      <c r="M28" s="258"/>
      <c r="N28" s="212"/>
      <c r="O28" s="302"/>
      <c r="P28" s="256"/>
      <c r="Q28" s="257"/>
      <c r="R28" s="258"/>
      <c r="S28" s="212"/>
      <c r="T28" s="302"/>
      <c r="U28" s="263"/>
      <c r="V28" s="260"/>
      <c r="W28" s="261"/>
    </row>
    <row r="29" spans="1:23" s="8" customFormat="1" ht="18.75" customHeight="1">
      <c r="A29" s="252"/>
      <c r="B29" s="253"/>
      <c r="C29" s="258"/>
      <c r="D29" s="211"/>
      <c r="E29" s="299"/>
      <c r="F29" s="256"/>
      <c r="G29" s="257"/>
      <c r="H29" s="258"/>
      <c r="I29" s="212"/>
      <c r="J29" s="302"/>
      <c r="K29" s="256"/>
      <c r="L29" s="257"/>
      <c r="M29" s="258"/>
      <c r="N29" s="212"/>
      <c r="O29" s="302"/>
      <c r="P29" s="256"/>
      <c r="Q29" s="257"/>
      <c r="R29" s="258"/>
      <c r="S29" s="212"/>
      <c r="T29" s="302"/>
      <c r="U29" s="263"/>
      <c r="V29" s="260"/>
      <c r="W29" s="261"/>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60"/>
      <c r="W30" s="261"/>
    </row>
    <row r="31" spans="1:23" s="8" customFormat="1" ht="18.75" customHeight="1">
      <c r="A31" s="252"/>
      <c r="B31" s="253"/>
      <c r="C31" s="258"/>
      <c r="D31" s="211"/>
      <c r="E31" s="299"/>
      <c r="F31" s="256"/>
      <c r="G31" s="257"/>
      <c r="H31" s="258"/>
      <c r="I31" s="212"/>
      <c r="J31" s="302"/>
      <c r="K31" s="256"/>
      <c r="L31" s="257"/>
      <c r="M31" s="258"/>
      <c r="N31" s="212"/>
      <c r="O31" s="302"/>
      <c r="P31" s="256"/>
      <c r="Q31" s="257"/>
      <c r="R31" s="258"/>
      <c r="S31" s="212"/>
      <c r="T31" s="302"/>
      <c r="U31" s="263"/>
      <c r="V31" s="260"/>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0"/>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260"/>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0"/>
      <c r="W34" s="261"/>
    </row>
    <row r="35" spans="1:23" s="8" customFormat="1" ht="18.75" customHeight="1">
      <c r="A35" s="252"/>
      <c r="B35" s="253"/>
      <c r="C35" s="258"/>
      <c r="D35" s="211"/>
      <c r="E35" s="299"/>
      <c r="F35" s="256"/>
      <c r="G35" s="257"/>
      <c r="H35" s="258"/>
      <c r="I35" s="212"/>
      <c r="J35" s="255"/>
      <c r="K35" s="256"/>
      <c r="L35" s="257"/>
      <c r="M35" s="258"/>
      <c r="N35" s="212"/>
      <c r="O35" s="255"/>
      <c r="P35" s="256"/>
      <c r="Q35" s="257"/>
      <c r="R35" s="258"/>
      <c r="S35" s="212"/>
      <c r="T35" s="255"/>
      <c r="U35" s="263"/>
      <c r="V35" s="260"/>
      <c r="W35" s="261"/>
    </row>
    <row r="36" spans="1:23" s="8" customFormat="1" ht="19.5" customHeight="1" thickBot="1">
      <c r="A36" s="1098">
        <f>COUNTA(B8:B35)</f>
        <v>14</v>
      </c>
      <c r="B36" s="1099"/>
      <c r="C36" s="1100"/>
      <c r="D36" s="170">
        <f>SUM(D8:D35)</f>
        <v>26550</v>
      </c>
      <c r="E36" s="338">
        <f>SUM(E8:E35)</f>
        <v>0</v>
      </c>
      <c r="F36" s="1136">
        <f>COUNTA(G8:G35)</f>
        <v>4</v>
      </c>
      <c r="G36" s="1102"/>
      <c r="H36" s="1103"/>
      <c r="I36" s="105">
        <f>SUM(I8:I35)</f>
        <v>4900</v>
      </c>
      <c r="J36" s="297">
        <f>SUM(J8:J35)</f>
        <v>0</v>
      </c>
      <c r="K36" s="1101">
        <f>COUNTA(L8:L35)</f>
        <v>14</v>
      </c>
      <c r="L36" s="1102"/>
      <c r="M36" s="1103"/>
      <c r="N36" s="105">
        <f>SUM(N8:N35)</f>
        <v>0</v>
      </c>
      <c r="O36" s="297">
        <f>SUM(O8:O35)</f>
        <v>0</v>
      </c>
      <c r="P36" s="1101">
        <f>COUNTA(Q8:Q35)</f>
        <v>4</v>
      </c>
      <c r="Q36" s="1102"/>
      <c r="R36" s="1103"/>
      <c r="S36" s="105">
        <f>SUM(S8:S35)</f>
        <v>2450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4">
    <mergeCell ref="C3:G4"/>
    <mergeCell ref="J1:L2"/>
    <mergeCell ref="J3:L4"/>
    <mergeCell ref="U2:W4"/>
    <mergeCell ref="O1:T4"/>
    <mergeCell ref="C1:G2"/>
    <mergeCell ref="U5:W5"/>
    <mergeCell ref="A36:C36"/>
    <mergeCell ref="F36:H36"/>
    <mergeCell ref="V6:W6"/>
    <mergeCell ref="F6:G6"/>
    <mergeCell ref="K36:M36"/>
    <mergeCell ref="P36:R36"/>
    <mergeCell ref="H6:J6"/>
  </mergeCells>
  <phoneticPr fontId="5"/>
  <dataValidations count="1">
    <dataValidation type="whole" operator="lessThanOrEqual" showInputMessage="1" showErrorMessage="1" sqref="T8:T34 O8:O34 J8:J34 E8:E34" xr:uid="{00000000-0002-0000-0B00-000000000000}">
      <formula1>D8</formula1>
    </dataValidation>
  </dataValidations>
  <hyperlinks>
    <hyperlink ref="U5:W5" location="名古屋市表紙!A1" display="名古屋市表紙へ戻る" xr:uid="{00000000-0004-0000-0B00-000000000000}"/>
  </hyperlinks>
  <printOptions horizontalCentered="1" verticalCentered="1"/>
  <pageMargins left="0.59055118110236227" right="0.59055118110236227" top="0.47244094488188981" bottom="0.47244094488188981" header="0.19685039370078741" footer="0.19685039370078741"/>
  <pageSetup paperSize="9" scale="85" firstPageNumber="12" fitToHeight="0" orientation="landscape" useFirstPageNumber="1" horizontalDpi="4294967292" verticalDpi="400" r:id="rId1"/>
  <headerFooter alignWithMargins="0">
    <oddFooter>&amp;C－&amp;P－&amp;R中日興業（株）</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7">
        <f>E36+J36+O36+T36</f>
        <v>0</v>
      </c>
      <c r="K3" s="1137"/>
      <c r="L3" s="1138"/>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9"/>
      <c r="K4" s="1139"/>
      <c r="L4" s="1140"/>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257</v>
      </c>
      <c r="D6" s="236"/>
      <c r="E6" s="237"/>
      <c r="F6" s="1105" t="s">
        <v>727</v>
      </c>
      <c r="G6" s="1106"/>
      <c r="H6" s="1104">
        <f>D36+I36+N36+S36</f>
        <v>30000</v>
      </c>
      <c r="I6" s="1104"/>
      <c r="J6" s="1104"/>
      <c r="K6" s="238"/>
      <c r="L6" s="277"/>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t="s">
        <v>251</v>
      </c>
      <c r="B8" s="253" t="s">
        <v>441</v>
      </c>
      <c r="C8" s="254" t="s">
        <v>1866</v>
      </c>
      <c r="D8" s="211">
        <v>5650</v>
      </c>
      <c r="E8" s="299"/>
      <c r="F8" s="256"/>
      <c r="G8" s="257" t="s">
        <v>725</v>
      </c>
      <c r="H8" s="254"/>
      <c r="I8" s="212">
        <v>200</v>
      </c>
      <c r="J8" s="301"/>
      <c r="K8" s="256"/>
      <c r="L8" s="257" t="s">
        <v>336</v>
      </c>
      <c r="M8" s="254" t="s">
        <v>249</v>
      </c>
      <c r="N8" s="212"/>
      <c r="O8" s="301"/>
      <c r="P8" s="256"/>
      <c r="Q8" s="257" t="s">
        <v>710</v>
      </c>
      <c r="R8" s="254"/>
      <c r="S8" s="212">
        <v>700</v>
      </c>
      <c r="T8" s="301"/>
      <c r="U8" s="263" t="s">
        <v>251</v>
      </c>
      <c r="V8" s="276" t="s">
        <v>2042</v>
      </c>
      <c r="W8" s="261"/>
    </row>
    <row r="9" spans="1:23" s="8" customFormat="1" ht="18.75" customHeight="1">
      <c r="A9" s="252"/>
      <c r="B9" s="253" t="s">
        <v>442</v>
      </c>
      <c r="C9" s="254" t="s">
        <v>1866</v>
      </c>
      <c r="D9" s="211">
        <v>3100</v>
      </c>
      <c r="E9" s="299"/>
      <c r="F9" s="256"/>
      <c r="G9" s="257" t="s">
        <v>546</v>
      </c>
      <c r="H9" s="254"/>
      <c r="I9" s="212">
        <v>100</v>
      </c>
      <c r="J9" s="302"/>
      <c r="K9" s="256"/>
      <c r="L9" s="257" t="s">
        <v>352</v>
      </c>
      <c r="M9" s="254" t="s">
        <v>1143</v>
      </c>
      <c r="N9" s="212"/>
      <c r="O9" s="302"/>
      <c r="P9" s="256"/>
      <c r="Q9" s="257" t="s">
        <v>432</v>
      </c>
      <c r="R9" s="254"/>
      <c r="S9" s="212">
        <v>300</v>
      </c>
      <c r="T9" s="302"/>
      <c r="U9" s="259"/>
      <c r="V9" s="262"/>
      <c r="W9" s="261"/>
    </row>
    <row r="10" spans="1:23" s="8" customFormat="1" ht="18.75" customHeight="1">
      <c r="A10" s="252"/>
      <c r="B10" s="253" t="s">
        <v>443</v>
      </c>
      <c r="C10" s="254" t="s">
        <v>1603</v>
      </c>
      <c r="D10" s="211">
        <v>1650</v>
      </c>
      <c r="E10" s="299"/>
      <c r="F10" s="256"/>
      <c r="G10" s="257" t="s">
        <v>547</v>
      </c>
      <c r="H10" s="254"/>
      <c r="I10" s="212">
        <v>850</v>
      </c>
      <c r="J10" s="302"/>
      <c r="K10" s="256"/>
      <c r="L10" s="257" t="s">
        <v>443</v>
      </c>
      <c r="M10" s="254" t="s">
        <v>1143</v>
      </c>
      <c r="N10" s="212"/>
      <c r="O10" s="302"/>
      <c r="P10" s="256"/>
      <c r="Q10" s="257" t="s">
        <v>545</v>
      </c>
      <c r="R10" s="254"/>
      <c r="S10" s="212">
        <v>400</v>
      </c>
      <c r="T10" s="302"/>
      <c r="U10" s="279"/>
      <c r="V10" s="262"/>
      <c r="W10" s="261"/>
    </row>
    <row r="11" spans="1:23" s="8" customFormat="1" ht="18.75" customHeight="1">
      <c r="A11" s="252"/>
      <c r="B11" s="253" t="s">
        <v>444</v>
      </c>
      <c r="C11" s="254" t="s">
        <v>1866</v>
      </c>
      <c r="D11" s="211">
        <v>3900</v>
      </c>
      <c r="E11" s="299"/>
      <c r="F11" s="256"/>
      <c r="G11" s="257" t="s">
        <v>443</v>
      </c>
      <c r="H11" s="254"/>
      <c r="I11" s="212">
        <v>400</v>
      </c>
      <c r="J11" s="302"/>
      <c r="K11" s="256"/>
      <c r="L11" s="257" t="s">
        <v>444</v>
      </c>
      <c r="M11" s="254" t="s">
        <v>1143</v>
      </c>
      <c r="N11" s="212"/>
      <c r="O11" s="302"/>
      <c r="P11" s="256"/>
      <c r="Q11" s="257" t="s">
        <v>446</v>
      </c>
      <c r="R11" s="254"/>
      <c r="S11" s="212">
        <v>350</v>
      </c>
      <c r="T11" s="302"/>
      <c r="U11" s="263"/>
      <c r="V11" s="280"/>
      <c r="W11" s="281"/>
    </row>
    <row r="12" spans="1:23" s="8" customFormat="1" ht="18.75" customHeight="1">
      <c r="A12" s="252" t="s">
        <v>1728</v>
      </c>
      <c r="B12" s="253" t="s">
        <v>445</v>
      </c>
      <c r="C12" s="254" t="s">
        <v>1866</v>
      </c>
      <c r="D12" s="211">
        <v>2300</v>
      </c>
      <c r="E12" s="299"/>
      <c r="F12" s="256"/>
      <c r="G12" s="257" t="s">
        <v>726</v>
      </c>
      <c r="H12" s="254"/>
      <c r="I12" s="212">
        <v>150</v>
      </c>
      <c r="J12" s="302"/>
      <c r="K12" s="256"/>
      <c r="L12" s="257" t="s">
        <v>697</v>
      </c>
      <c r="M12" s="254" t="s">
        <v>1143</v>
      </c>
      <c r="N12" s="212"/>
      <c r="O12" s="302"/>
      <c r="P12" s="256"/>
      <c r="Q12" s="257" t="s">
        <v>443</v>
      </c>
      <c r="R12" s="254"/>
      <c r="S12" s="212">
        <v>100</v>
      </c>
      <c r="T12" s="302"/>
      <c r="U12" s="263" t="s">
        <v>1728</v>
      </c>
      <c r="V12" s="262" t="s">
        <v>1762</v>
      </c>
      <c r="W12" s="281"/>
    </row>
    <row r="13" spans="1:23" s="8" customFormat="1" ht="18.75" customHeight="1">
      <c r="A13" s="252"/>
      <c r="B13" s="253" t="s">
        <v>684</v>
      </c>
      <c r="C13" s="254" t="s">
        <v>1866</v>
      </c>
      <c r="D13" s="211">
        <v>3250</v>
      </c>
      <c r="E13" s="299"/>
      <c r="F13" s="256"/>
      <c r="G13" s="257"/>
      <c r="H13" s="254"/>
      <c r="I13" s="212"/>
      <c r="J13" s="302"/>
      <c r="K13" s="256"/>
      <c r="L13" s="257" t="s">
        <v>1142</v>
      </c>
      <c r="M13" s="254" t="s">
        <v>1143</v>
      </c>
      <c r="N13" s="212"/>
      <c r="O13" s="302"/>
      <c r="P13" s="256"/>
      <c r="Q13" s="257"/>
      <c r="R13" s="254"/>
      <c r="S13" s="212"/>
      <c r="T13" s="302"/>
      <c r="U13" s="263"/>
      <c r="V13" s="262"/>
      <c r="W13" s="282"/>
    </row>
    <row r="14" spans="1:23" s="8" customFormat="1" ht="18.75" customHeight="1">
      <c r="A14" s="252"/>
      <c r="B14" s="253" t="s">
        <v>1907</v>
      </c>
      <c r="C14" s="254" t="s">
        <v>1866</v>
      </c>
      <c r="D14" s="211">
        <v>3600</v>
      </c>
      <c r="E14" s="299"/>
      <c r="F14" s="256"/>
      <c r="G14" s="257"/>
      <c r="H14" s="254"/>
      <c r="I14" s="212"/>
      <c r="J14" s="302"/>
      <c r="K14" s="256"/>
      <c r="L14" s="257" t="s">
        <v>1907</v>
      </c>
      <c r="M14" s="254" t="s">
        <v>1143</v>
      </c>
      <c r="N14" s="212"/>
      <c r="O14" s="302"/>
      <c r="P14" s="256"/>
      <c r="Q14" s="257"/>
      <c r="R14" s="254"/>
      <c r="S14" s="212"/>
      <c r="T14" s="302"/>
      <c r="U14" s="263"/>
      <c r="V14" s="262"/>
      <c r="W14" s="261"/>
    </row>
    <row r="15" spans="1:23" s="8" customFormat="1" ht="18.75" customHeight="1">
      <c r="A15" s="252"/>
      <c r="B15" s="950" t="s">
        <v>1880</v>
      </c>
      <c r="C15" s="254" t="s">
        <v>1866</v>
      </c>
      <c r="D15" s="211">
        <v>3000</v>
      </c>
      <c r="E15" s="299"/>
      <c r="F15" s="256"/>
      <c r="G15" s="257"/>
      <c r="H15" s="254"/>
      <c r="I15" s="212"/>
      <c r="J15" s="302"/>
      <c r="K15" s="256"/>
      <c r="L15" s="257" t="s">
        <v>353</v>
      </c>
      <c r="M15" s="254" t="s">
        <v>1143</v>
      </c>
      <c r="N15" s="212"/>
      <c r="O15" s="302"/>
      <c r="P15" s="256"/>
      <c r="Q15" s="257"/>
      <c r="R15" s="254"/>
      <c r="S15" s="212"/>
      <c r="T15" s="302"/>
      <c r="U15" s="263"/>
      <c r="V15" s="262"/>
      <c r="W15" s="261"/>
    </row>
    <row r="16" spans="1:23" s="8" customFormat="1" ht="18.75" customHeight="1">
      <c r="A16" s="252"/>
      <c r="B16" s="950"/>
      <c r="C16" s="254"/>
      <c r="D16" s="211"/>
      <c r="E16" s="299"/>
      <c r="F16" s="256"/>
      <c r="G16" s="257"/>
      <c r="H16" s="254"/>
      <c r="I16" s="212"/>
      <c r="J16" s="302"/>
      <c r="K16" s="256"/>
      <c r="L16" s="257"/>
      <c r="M16" s="254"/>
      <c r="N16" s="212"/>
      <c r="O16" s="302"/>
      <c r="P16" s="256"/>
      <c r="Q16" s="257"/>
      <c r="R16" s="254"/>
      <c r="S16" s="212"/>
      <c r="T16" s="302"/>
      <c r="U16" s="263"/>
      <c r="V16" s="262"/>
      <c r="W16" s="261"/>
    </row>
    <row r="17" spans="1:23" s="8" customFormat="1" ht="18.75" customHeight="1">
      <c r="A17" s="252"/>
      <c r="B17" s="950"/>
      <c r="C17" s="254"/>
      <c r="D17" s="211"/>
      <c r="E17" s="299"/>
      <c r="F17" s="256"/>
      <c r="G17" s="257"/>
      <c r="H17" s="254"/>
      <c r="I17" s="212"/>
      <c r="J17" s="302"/>
      <c r="K17" s="256"/>
      <c r="L17" s="257"/>
      <c r="M17" s="254"/>
      <c r="N17" s="212"/>
      <c r="O17" s="302"/>
      <c r="P17" s="256"/>
      <c r="Q17" s="257"/>
      <c r="R17" s="254"/>
      <c r="S17" s="212"/>
      <c r="T17" s="302"/>
      <c r="U17" s="263"/>
      <c r="V17" s="262"/>
      <c r="W17" s="261"/>
    </row>
    <row r="18" spans="1:23" s="8" customFormat="1" ht="18.75" customHeight="1">
      <c r="A18" s="252"/>
      <c r="B18" s="950"/>
      <c r="C18" s="254"/>
      <c r="D18" s="211"/>
      <c r="E18" s="299"/>
      <c r="F18" s="256"/>
      <c r="G18" s="257"/>
      <c r="H18" s="254"/>
      <c r="I18" s="212"/>
      <c r="J18" s="302"/>
      <c r="K18" s="256"/>
      <c r="L18" s="257"/>
      <c r="M18" s="254"/>
      <c r="N18" s="212"/>
      <c r="O18" s="302"/>
      <c r="P18" s="256"/>
      <c r="Q18" s="257"/>
      <c r="R18" s="254"/>
      <c r="S18" s="212"/>
      <c r="T18" s="302"/>
      <c r="U18" s="263"/>
      <c r="V18" s="260"/>
      <c r="W18" s="261"/>
    </row>
    <row r="19" spans="1:23" s="8" customFormat="1" ht="18.75" customHeight="1">
      <c r="A19" s="252"/>
      <c r="B19" s="950"/>
      <c r="C19" s="254"/>
      <c r="D19" s="211"/>
      <c r="E19" s="299"/>
      <c r="F19" s="256"/>
      <c r="G19" s="257"/>
      <c r="H19" s="254"/>
      <c r="I19" s="212"/>
      <c r="J19" s="302"/>
      <c r="K19" s="256"/>
      <c r="L19" s="257"/>
      <c r="M19" s="254"/>
      <c r="N19" s="212"/>
      <c r="O19" s="302"/>
      <c r="P19" s="256"/>
      <c r="Q19" s="257"/>
      <c r="R19" s="254"/>
      <c r="S19" s="212"/>
      <c r="T19" s="302"/>
      <c r="U19" s="263"/>
      <c r="V19" s="260"/>
      <c r="W19" s="261"/>
    </row>
    <row r="20" spans="1:23" s="8" customFormat="1" ht="18.75" customHeight="1">
      <c r="A20" s="252"/>
      <c r="B20" s="950"/>
      <c r="C20" s="254"/>
      <c r="D20" s="211"/>
      <c r="E20" s="299"/>
      <c r="F20" s="256"/>
      <c r="G20" s="257"/>
      <c r="H20" s="254"/>
      <c r="I20" s="212"/>
      <c r="J20" s="302"/>
      <c r="K20" s="256"/>
      <c r="L20" s="257"/>
      <c r="M20" s="254"/>
      <c r="N20" s="212"/>
      <c r="O20" s="302"/>
      <c r="P20" s="256"/>
      <c r="Q20" s="257"/>
      <c r="R20" s="254"/>
      <c r="S20" s="212"/>
      <c r="T20" s="302"/>
      <c r="U20" s="263"/>
      <c r="V20" s="260"/>
      <c r="W20" s="261"/>
    </row>
    <row r="21" spans="1:23" s="8" customFormat="1" ht="18.75" customHeight="1">
      <c r="A21" s="252"/>
      <c r="B21" s="950"/>
      <c r="C21" s="254"/>
      <c r="D21" s="211"/>
      <c r="E21" s="299"/>
      <c r="F21" s="256"/>
      <c r="G21" s="257"/>
      <c r="H21" s="254"/>
      <c r="I21" s="212"/>
      <c r="J21" s="302"/>
      <c r="K21" s="256"/>
      <c r="L21" s="257"/>
      <c r="M21" s="254"/>
      <c r="N21" s="212"/>
      <c r="O21" s="302"/>
      <c r="P21" s="256"/>
      <c r="Q21" s="257"/>
      <c r="R21" s="254"/>
      <c r="S21" s="212"/>
      <c r="T21" s="302"/>
      <c r="U21" s="263"/>
      <c r="V21" s="262"/>
      <c r="W21" s="261"/>
    </row>
    <row r="22" spans="1:23" s="8" customFormat="1" ht="18.75" customHeight="1">
      <c r="A22" s="252"/>
      <c r="B22" s="253"/>
      <c r="C22" s="254"/>
      <c r="D22" s="211"/>
      <c r="E22" s="299"/>
      <c r="F22" s="256"/>
      <c r="G22" s="257"/>
      <c r="H22" s="254"/>
      <c r="I22" s="212"/>
      <c r="J22" s="302"/>
      <c r="K22" s="256"/>
      <c r="L22" s="257"/>
      <c r="M22" s="254"/>
      <c r="N22" s="212"/>
      <c r="O22" s="302"/>
      <c r="P22" s="256"/>
      <c r="Q22" s="257"/>
      <c r="R22" s="254"/>
      <c r="S22" s="212"/>
      <c r="T22" s="302"/>
      <c r="U22" s="263"/>
      <c r="V22" s="278"/>
      <c r="W22" s="261"/>
    </row>
    <row r="23" spans="1:23" s="8" customFormat="1" ht="18.75" customHeight="1">
      <c r="A23" s="252"/>
      <c r="B23" s="253"/>
      <c r="C23" s="254"/>
      <c r="D23" s="211"/>
      <c r="E23" s="299"/>
      <c r="F23" s="256"/>
      <c r="G23" s="257"/>
      <c r="H23" s="254"/>
      <c r="I23" s="212"/>
      <c r="J23" s="302"/>
      <c r="K23" s="256"/>
      <c r="L23" s="257"/>
      <c r="M23" s="254"/>
      <c r="N23" s="212"/>
      <c r="O23" s="302"/>
      <c r="P23" s="256"/>
      <c r="Q23" s="257"/>
      <c r="R23" s="254"/>
      <c r="S23" s="212"/>
      <c r="T23" s="302"/>
      <c r="U23" s="263"/>
      <c r="V23" s="283"/>
      <c r="W23" s="261"/>
    </row>
    <row r="24" spans="1:23" s="8" customFormat="1" ht="18.75" customHeight="1">
      <c r="A24" s="252"/>
      <c r="B24" s="253"/>
      <c r="C24" s="254"/>
      <c r="D24" s="211"/>
      <c r="E24" s="299"/>
      <c r="F24" s="256"/>
      <c r="G24" s="257"/>
      <c r="H24" s="254"/>
      <c r="I24" s="212"/>
      <c r="J24" s="302"/>
      <c r="K24" s="256"/>
      <c r="L24" s="257"/>
      <c r="M24" s="254"/>
      <c r="N24" s="212"/>
      <c r="O24" s="302"/>
      <c r="P24" s="256"/>
      <c r="Q24" s="257"/>
      <c r="R24" s="254"/>
      <c r="S24" s="212"/>
      <c r="T24" s="302"/>
      <c r="U24" s="263"/>
      <c r="V24" s="262"/>
      <c r="W24" s="261"/>
    </row>
    <row r="25" spans="1:23" s="8" customFormat="1" ht="18.75" customHeight="1">
      <c r="A25" s="252"/>
      <c r="B25" s="253"/>
      <c r="C25" s="254"/>
      <c r="D25" s="211"/>
      <c r="E25" s="299"/>
      <c r="F25" s="256"/>
      <c r="G25" s="257"/>
      <c r="H25" s="254"/>
      <c r="I25" s="212"/>
      <c r="J25" s="302"/>
      <c r="K25" s="256"/>
      <c r="L25" s="257"/>
      <c r="M25" s="254"/>
      <c r="N25" s="212"/>
      <c r="O25" s="302"/>
      <c r="P25" s="256"/>
      <c r="Q25" s="257"/>
      <c r="R25" s="254"/>
      <c r="S25" s="212"/>
      <c r="T25" s="302"/>
      <c r="U25" s="279" t="s">
        <v>286</v>
      </c>
      <c r="V25" s="262"/>
      <c r="W25" s="261"/>
    </row>
    <row r="26" spans="1:23" s="8" customFormat="1" ht="18.75" customHeight="1">
      <c r="A26" s="252"/>
      <c r="B26" s="253"/>
      <c r="C26" s="254"/>
      <c r="D26" s="211"/>
      <c r="E26" s="299"/>
      <c r="F26" s="256"/>
      <c r="G26" s="257"/>
      <c r="H26" s="254"/>
      <c r="I26" s="212"/>
      <c r="J26" s="302"/>
      <c r="K26" s="256"/>
      <c r="L26" s="257"/>
      <c r="M26" s="254"/>
      <c r="N26" s="212"/>
      <c r="O26" s="302"/>
      <c r="P26" s="256"/>
      <c r="Q26" s="257"/>
      <c r="R26" s="254"/>
      <c r="S26" s="212"/>
      <c r="T26" s="302"/>
      <c r="U26" s="263"/>
      <c r="V26" s="1153" t="s">
        <v>2043</v>
      </c>
      <c r="W26" s="1154"/>
    </row>
    <row r="27" spans="1:23" s="8" customFormat="1" ht="18.75" customHeight="1">
      <c r="A27" s="252"/>
      <c r="B27" s="253"/>
      <c r="C27" s="254"/>
      <c r="D27" s="211"/>
      <c r="E27" s="299"/>
      <c r="F27" s="256"/>
      <c r="G27" s="257"/>
      <c r="H27" s="254"/>
      <c r="I27" s="212"/>
      <c r="J27" s="302"/>
      <c r="K27" s="256"/>
      <c r="L27" s="257"/>
      <c r="M27" s="254"/>
      <c r="N27" s="212"/>
      <c r="O27" s="302"/>
      <c r="P27" s="256"/>
      <c r="Q27" s="257"/>
      <c r="R27" s="254"/>
      <c r="S27" s="212"/>
      <c r="T27" s="302"/>
      <c r="U27" s="263"/>
      <c r="V27" s="1155"/>
      <c r="W27" s="1154"/>
    </row>
    <row r="28" spans="1:23" s="8" customFormat="1" ht="18.75" customHeight="1">
      <c r="A28" s="252"/>
      <c r="B28" s="253"/>
      <c r="C28" s="254"/>
      <c r="D28" s="211"/>
      <c r="E28" s="299"/>
      <c r="F28" s="256"/>
      <c r="G28" s="257"/>
      <c r="H28" s="254"/>
      <c r="I28" s="212"/>
      <c r="J28" s="302"/>
      <c r="K28" s="256"/>
      <c r="L28" s="257"/>
      <c r="M28" s="254"/>
      <c r="N28" s="212"/>
      <c r="O28" s="302"/>
      <c r="P28" s="256"/>
      <c r="Q28" s="257"/>
      <c r="R28" s="254"/>
      <c r="S28" s="212"/>
      <c r="T28" s="302"/>
      <c r="U28" s="263"/>
      <c r="V28" s="262" t="s">
        <v>350</v>
      </c>
      <c r="W28" s="282"/>
    </row>
    <row r="29" spans="1:23" s="8" customFormat="1" ht="18.75" customHeight="1">
      <c r="A29" s="252"/>
      <c r="B29" s="253"/>
      <c r="C29" s="254"/>
      <c r="D29" s="211"/>
      <c r="E29" s="299"/>
      <c r="F29" s="256"/>
      <c r="G29" s="257"/>
      <c r="H29" s="254"/>
      <c r="I29" s="212"/>
      <c r="J29" s="302"/>
      <c r="K29" s="256"/>
      <c r="L29" s="257"/>
      <c r="M29" s="254"/>
      <c r="N29" s="212"/>
      <c r="O29" s="302"/>
      <c r="P29" s="256"/>
      <c r="Q29" s="257"/>
      <c r="R29" s="254"/>
      <c r="S29" s="212"/>
      <c r="T29" s="302"/>
      <c r="U29" s="263"/>
      <c r="V29" s="260"/>
      <c r="W29" s="261"/>
    </row>
    <row r="30" spans="1:23" s="8" customFormat="1" ht="18.75" customHeight="1">
      <c r="A30" s="252"/>
      <c r="B30" s="253"/>
      <c r="C30" s="254"/>
      <c r="D30" s="211"/>
      <c r="E30" s="299"/>
      <c r="F30" s="256"/>
      <c r="G30" s="257"/>
      <c r="H30" s="254"/>
      <c r="I30" s="212"/>
      <c r="J30" s="302"/>
      <c r="K30" s="256"/>
      <c r="L30" s="257"/>
      <c r="M30" s="254"/>
      <c r="N30" s="212"/>
      <c r="O30" s="302"/>
      <c r="P30" s="256"/>
      <c r="Q30" s="257"/>
      <c r="R30" s="254"/>
      <c r="S30" s="212"/>
      <c r="T30" s="302"/>
      <c r="U30" s="263"/>
      <c r="V30" s="260"/>
      <c r="W30" s="261"/>
    </row>
    <row r="31" spans="1:23" s="8" customFormat="1" ht="18.75" customHeight="1">
      <c r="A31" s="252"/>
      <c r="B31" s="253"/>
      <c r="C31" s="254"/>
      <c r="D31" s="211"/>
      <c r="E31" s="299"/>
      <c r="F31" s="256"/>
      <c r="G31" s="257"/>
      <c r="H31" s="254"/>
      <c r="I31" s="212"/>
      <c r="J31" s="302"/>
      <c r="K31" s="256"/>
      <c r="L31" s="257"/>
      <c r="M31" s="254"/>
      <c r="N31" s="212"/>
      <c r="O31" s="302"/>
      <c r="P31" s="256"/>
      <c r="Q31" s="257"/>
      <c r="R31" s="254"/>
      <c r="S31" s="212"/>
      <c r="T31" s="302"/>
      <c r="U31" s="263"/>
      <c r="V31" s="260"/>
      <c r="W31" s="261"/>
    </row>
    <row r="32" spans="1:23" s="8" customFormat="1" ht="18.75" customHeight="1">
      <c r="A32" s="252"/>
      <c r="B32" s="253"/>
      <c r="C32" s="254"/>
      <c r="D32" s="211"/>
      <c r="E32" s="299"/>
      <c r="F32" s="256"/>
      <c r="G32" s="257"/>
      <c r="H32" s="254"/>
      <c r="I32" s="212"/>
      <c r="J32" s="302"/>
      <c r="K32" s="256"/>
      <c r="L32" s="257"/>
      <c r="M32" s="254"/>
      <c r="N32" s="212"/>
      <c r="O32" s="302"/>
      <c r="P32" s="256"/>
      <c r="Q32" s="257"/>
      <c r="R32" s="254"/>
      <c r="S32" s="212"/>
      <c r="T32" s="302"/>
      <c r="U32" s="263"/>
      <c r="V32" s="260"/>
      <c r="W32" s="261"/>
    </row>
    <row r="33" spans="1:23" s="8" customFormat="1" ht="18.75" customHeight="1">
      <c r="A33" s="252"/>
      <c r="B33" s="253"/>
      <c r="C33" s="254"/>
      <c r="D33" s="211"/>
      <c r="E33" s="299"/>
      <c r="F33" s="256"/>
      <c r="G33" s="257"/>
      <c r="H33" s="254"/>
      <c r="I33" s="212"/>
      <c r="J33" s="302"/>
      <c r="K33" s="256"/>
      <c r="L33" s="257"/>
      <c r="M33" s="254"/>
      <c r="N33" s="212"/>
      <c r="O33" s="302"/>
      <c r="P33" s="256"/>
      <c r="Q33" s="257"/>
      <c r="R33" s="254"/>
      <c r="S33" s="212"/>
      <c r="T33" s="302"/>
      <c r="U33" s="263"/>
      <c r="V33" s="260"/>
      <c r="W33" s="261"/>
    </row>
    <row r="34" spans="1:23" s="8" customFormat="1" ht="18.75" customHeight="1">
      <c r="A34" s="252"/>
      <c r="B34" s="253"/>
      <c r="C34" s="254"/>
      <c r="D34" s="211"/>
      <c r="E34" s="299"/>
      <c r="F34" s="256"/>
      <c r="G34" s="257"/>
      <c r="H34" s="254"/>
      <c r="I34" s="212"/>
      <c r="J34" s="302"/>
      <c r="K34" s="256"/>
      <c r="L34" s="257"/>
      <c r="M34" s="254"/>
      <c r="N34" s="212"/>
      <c r="O34" s="302"/>
      <c r="P34" s="256"/>
      <c r="Q34" s="257"/>
      <c r="R34" s="254"/>
      <c r="S34" s="212"/>
      <c r="T34" s="302"/>
      <c r="U34" s="263"/>
      <c r="V34" s="260"/>
      <c r="W34" s="261"/>
    </row>
    <row r="35" spans="1:23" s="8" customFormat="1" ht="18.75" customHeight="1">
      <c r="A35" s="252"/>
      <c r="B35" s="253"/>
      <c r="C35" s="254"/>
      <c r="D35" s="211"/>
      <c r="E35" s="299"/>
      <c r="F35" s="256"/>
      <c r="G35" s="257"/>
      <c r="H35" s="254"/>
      <c r="I35" s="212"/>
      <c r="J35" s="255"/>
      <c r="K35" s="256"/>
      <c r="L35" s="257"/>
      <c r="M35" s="254"/>
      <c r="N35" s="212"/>
      <c r="O35" s="255"/>
      <c r="P35" s="256"/>
      <c r="Q35" s="257"/>
      <c r="R35" s="254"/>
      <c r="S35" s="212"/>
      <c r="T35" s="255"/>
      <c r="U35" s="263"/>
      <c r="V35" s="260"/>
      <c r="W35" s="261"/>
    </row>
    <row r="36" spans="1:23" s="8" customFormat="1" ht="19.5" customHeight="1" thickBot="1">
      <c r="A36" s="1098">
        <f>COUNTA(B8:B35)</f>
        <v>8</v>
      </c>
      <c r="B36" s="1099"/>
      <c r="C36" s="1100"/>
      <c r="D36" s="170">
        <f>SUM(D8:D35)</f>
        <v>26450</v>
      </c>
      <c r="E36" s="338">
        <f>SUM(E8:E35)</f>
        <v>0</v>
      </c>
      <c r="F36" s="1136">
        <f>COUNTA(G8:G35)</f>
        <v>5</v>
      </c>
      <c r="G36" s="1102"/>
      <c r="H36" s="1103"/>
      <c r="I36" s="105">
        <f>SUM(I8:I35)</f>
        <v>1700</v>
      </c>
      <c r="J36" s="297">
        <f>SUM(J8:J35)</f>
        <v>0</v>
      </c>
      <c r="K36" s="1101">
        <f>COUNTA(L8:L35)</f>
        <v>8</v>
      </c>
      <c r="L36" s="1102"/>
      <c r="M36" s="1103"/>
      <c r="N36" s="105">
        <f>SUM(N8:N35)</f>
        <v>0</v>
      </c>
      <c r="O36" s="297">
        <f>SUM(O8:O35)</f>
        <v>0</v>
      </c>
      <c r="P36" s="1101">
        <f>COUNTA(Q8:Q35)</f>
        <v>5</v>
      </c>
      <c r="Q36" s="1102"/>
      <c r="R36" s="1103"/>
      <c r="S36" s="105">
        <f>SUM(S8:S35)</f>
        <v>1850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5">
    <mergeCell ref="U5:W5"/>
    <mergeCell ref="V26:W27"/>
    <mergeCell ref="C1:G2"/>
    <mergeCell ref="J1:L2"/>
    <mergeCell ref="C3:G4"/>
    <mergeCell ref="J3:L4"/>
    <mergeCell ref="U2:W4"/>
    <mergeCell ref="V6:W6"/>
    <mergeCell ref="F6:G6"/>
    <mergeCell ref="O1:T4"/>
    <mergeCell ref="K36:M36"/>
    <mergeCell ref="P36:R36"/>
    <mergeCell ref="H6:J6"/>
    <mergeCell ref="A36:C36"/>
    <mergeCell ref="F36:H36"/>
  </mergeCells>
  <phoneticPr fontId="5"/>
  <dataValidations count="1">
    <dataValidation type="whole" operator="lessThanOrEqual" showInputMessage="1" showErrorMessage="1" sqref="T8:T34 O8:O34 J8:J34 E8:E34" xr:uid="{00000000-0002-0000-0C00-000000000000}">
      <formula1>D8</formula1>
    </dataValidation>
  </dataValidations>
  <hyperlinks>
    <hyperlink ref="U5:W5" location="名古屋市表紙!A1" display="名古屋市表紙へ戻る" xr:uid="{00000000-0004-0000-0C00-000000000000}"/>
  </hyperlinks>
  <printOptions horizontalCentered="1" verticalCentered="1"/>
  <pageMargins left="0.59055118110236227" right="0.59055118110236227" top="0.47244094488188981" bottom="0.47244094488188981" header="0.19685039370078741" footer="0.19685039370078741"/>
  <pageSetup paperSize="9" scale="85" firstPageNumber="13" orientation="landscape" useFirstPageNumber="1" horizontalDpi="4294967292" verticalDpi="400" r:id="rId1"/>
  <headerFooter alignWithMargins="0">
    <oddFooter>&amp;C－&amp;P－&amp;R中日興業（株）</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56">
        <f>名古屋市表紙!R2</f>
        <v>0</v>
      </c>
      <c r="V2" s="1157"/>
      <c r="W2" s="1158"/>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56"/>
      <c r="V3" s="1157"/>
      <c r="W3" s="1158"/>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59"/>
      <c r="V4" s="1160"/>
      <c r="W4" s="1161"/>
    </row>
    <row r="5" spans="1:23" ht="15" customHeight="1">
      <c r="U5" s="1107" t="s">
        <v>644</v>
      </c>
      <c r="V5" s="1107"/>
      <c r="W5" s="1107"/>
    </row>
    <row r="6" spans="1:23" s="9" customFormat="1" ht="21" customHeight="1" thickBot="1">
      <c r="A6" s="233" t="s">
        <v>269</v>
      </c>
      <c r="B6" s="234"/>
      <c r="C6" s="235" t="s">
        <v>258</v>
      </c>
      <c r="D6" s="236"/>
      <c r="E6" s="237"/>
      <c r="F6" s="1105" t="s">
        <v>727</v>
      </c>
      <c r="G6" s="1106"/>
      <c r="H6" s="1104">
        <f>D36+I36+N36+S36</f>
        <v>20650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t="s">
        <v>251</v>
      </c>
      <c r="B8" s="253" t="s">
        <v>447</v>
      </c>
      <c r="C8" s="254" t="s">
        <v>1866</v>
      </c>
      <c r="D8" s="211">
        <v>1600</v>
      </c>
      <c r="E8" s="299"/>
      <c r="F8" s="256"/>
      <c r="G8" s="257" t="s">
        <v>548</v>
      </c>
      <c r="H8" s="258"/>
      <c r="I8" s="212">
        <v>1000</v>
      </c>
      <c r="J8" s="301"/>
      <c r="K8" s="256"/>
      <c r="L8" s="257" t="s">
        <v>1604</v>
      </c>
      <c r="M8" s="254" t="s">
        <v>249</v>
      </c>
      <c r="N8" s="212"/>
      <c r="O8" s="301"/>
      <c r="P8" s="256"/>
      <c r="Q8" s="257" t="s">
        <v>1785</v>
      </c>
      <c r="R8" s="258"/>
      <c r="S8" s="212">
        <v>500</v>
      </c>
      <c r="T8" s="301"/>
      <c r="U8" s="263" t="s">
        <v>246</v>
      </c>
      <c r="V8" s="571" t="s">
        <v>1982</v>
      </c>
      <c r="W8" s="264"/>
    </row>
    <row r="9" spans="1:23" s="8" customFormat="1" ht="18.75" customHeight="1">
      <c r="A9" s="252"/>
      <c r="B9" s="253" t="s">
        <v>448</v>
      </c>
      <c r="C9" s="254" t="s">
        <v>1866</v>
      </c>
      <c r="D9" s="211">
        <v>1450</v>
      </c>
      <c r="E9" s="299"/>
      <c r="F9" s="256"/>
      <c r="G9" s="257" t="s">
        <v>614</v>
      </c>
      <c r="H9" s="258"/>
      <c r="I9" s="212">
        <v>400</v>
      </c>
      <c r="J9" s="302"/>
      <c r="K9" s="256"/>
      <c r="L9" s="257" t="s">
        <v>1605</v>
      </c>
      <c r="M9" s="254" t="s">
        <v>1143</v>
      </c>
      <c r="N9" s="212"/>
      <c r="O9" s="302"/>
      <c r="P9" s="256"/>
      <c r="Q9" s="257" t="s">
        <v>658</v>
      </c>
      <c r="R9" s="258"/>
      <c r="S9" s="212">
        <v>300</v>
      </c>
      <c r="T9" s="302"/>
      <c r="U9" s="263"/>
      <c r="V9" s="571"/>
      <c r="W9" s="261"/>
    </row>
    <row r="10" spans="1:23" s="8" customFormat="1" ht="18.75" customHeight="1">
      <c r="A10" s="252" t="s">
        <v>252</v>
      </c>
      <c r="B10" s="253" t="s">
        <v>449</v>
      </c>
      <c r="C10" s="254" t="s">
        <v>1866</v>
      </c>
      <c r="D10" s="211">
        <v>1350</v>
      </c>
      <c r="E10" s="299"/>
      <c r="F10" s="256"/>
      <c r="G10" s="257" t="s">
        <v>450</v>
      </c>
      <c r="H10" s="258"/>
      <c r="I10" s="212">
        <v>300</v>
      </c>
      <c r="J10" s="302"/>
      <c r="K10" s="256"/>
      <c r="L10" s="257" t="s">
        <v>1769</v>
      </c>
      <c r="M10" s="254" t="s">
        <v>1143</v>
      </c>
      <c r="N10" s="212"/>
      <c r="O10" s="302"/>
      <c r="P10" s="256"/>
      <c r="Q10" s="257" t="s">
        <v>449</v>
      </c>
      <c r="R10" s="258"/>
      <c r="S10" s="212">
        <v>400</v>
      </c>
      <c r="T10" s="302"/>
      <c r="U10" s="263" t="s">
        <v>252</v>
      </c>
      <c r="V10" s="571" t="s">
        <v>1868</v>
      </c>
      <c r="W10" s="261"/>
    </row>
    <row r="11" spans="1:23" s="8" customFormat="1" ht="18.75" customHeight="1">
      <c r="A11" s="252"/>
      <c r="B11" s="253" t="s">
        <v>450</v>
      </c>
      <c r="C11" s="254" t="s">
        <v>1866</v>
      </c>
      <c r="D11" s="211">
        <v>1300</v>
      </c>
      <c r="E11" s="299"/>
      <c r="F11" s="256"/>
      <c r="G11" s="257" t="s">
        <v>451</v>
      </c>
      <c r="H11" s="258"/>
      <c r="I11" s="212">
        <v>300</v>
      </c>
      <c r="J11" s="302"/>
      <c r="K11" s="256"/>
      <c r="L11" s="257" t="s">
        <v>1606</v>
      </c>
      <c r="M11" s="254" t="s">
        <v>1143</v>
      </c>
      <c r="N11" s="212"/>
      <c r="O11" s="302"/>
      <c r="P11" s="256"/>
      <c r="Q11" s="257"/>
      <c r="R11" s="258"/>
      <c r="S11" s="212"/>
      <c r="T11" s="302"/>
      <c r="U11" s="263"/>
      <c r="V11" s="571"/>
      <c r="W11" s="261"/>
    </row>
    <row r="12" spans="1:23" s="8" customFormat="1" ht="18.75" customHeight="1">
      <c r="A12" s="252" t="s">
        <v>253</v>
      </c>
      <c r="B12" s="253" t="s">
        <v>451</v>
      </c>
      <c r="C12" s="254" t="s">
        <v>1866</v>
      </c>
      <c r="D12" s="211">
        <v>2900</v>
      </c>
      <c r="E12" s="299"/>
      <c r="F12" s="256"/>
      <c r="G12" s="257" t="s">
        <v>672</v>
      </c>
      <c r="H12" s="258"/>
      <c r="I12" s="212">
        <v>350</v>
      </c>
      <c r="J12" s="302"/>
      <c r="K12" s="256"/>
      <c r="L12" s="257" t="s">
        <v>1607</v>
      </c>
      <c r="M12" s="254" t="s">
        <v>1143</v>
      </c>
      <c r="N12" s="212"/>
      <c r="O12" s="302"/>
      <c r="P12" s="256"/>
      <c r="Q12" s="257"/>
      <c r="R12" s="258"/>
      <c r="S12" s="212"/>
      <c r="T12" s="302"/>
      <c r="U12" s="263" t="s">
        <v>253</v>
      </c>
      <c r="V12" s="571" t="s">
        <v>2044</v>
      </c>
      <c r="W12" s="261"/>
    </row>
    <row r="13" spans="1:23" s="8" customFormat="1" ht="18.75" customHeight="1">
      <c r="A13" s="252"/>
      <c r="B13" s="253" t="s">
        <v>452</v>
      </c>
      <c r="C13" s="254" t="s">
        <v>1866</v>
      </c>
      <c r="D13" s="211">
        <v>2400</v>
      </c>
      <c r="E13" s="299"/>
      <c r="F13" s="256"/>
      <c r="G13" s="257"/>
      <c r="H13" s="258"/>
      <c r="I13" s="212"/>
      <c r="J13" s="302"/>
      <c r="K13" s="256"/>
      <c r="L13" s="257" t="s">
        <v>1608</v>
      </c>
      <c r="M13" s="254" t="s">
        <v>1143</v>
      </c>
      <c r="N13" s="212"/>
      <c r="O13" s="302"/>
      <c r="P13" s="256"/>
      <c r="Q13" s="257"/>
      <c r="R13" s="258"/>
      <c r="S13" s="212"/>
      <c r="T13" s="302"/>
      <c r="U13" s="263"/>
      <c r="V13" s="571"/>
      <c r="W13" s="261"/>
    </row>
    <row r="14" spans="1:23" s="8" customFormat="1" ht="18.75" customHeight="1">
      <c r="A14" s="252" t="s">
        <v>1760</v>
      </c>
      <c r="B14" s="253" t="s">
        <v>453</v>
      </c>
      <c r="C14" s="254" t="s">
        <v>1866</v>
      </c>
      <c r="D14" s="211">
        <v>2500</v>
      </c>
      <c r="E14" s="299"/>
      <c r="F14" s="256"/>
      <c r="G14" s="257"/>
      <c r="H14" s="258"/>
      <c r="I14" s="212"/>
      <c r="J14" s="302"/>
      <c r="K14" s="256"/>
      <c r="L14" s="257" t="s">
        <v>672</v>
      </c>
      <c r="M14" s="254" t="s">
        <v>1143</v>
      </c>
      <c r="N14" s="212"/>
      <c r="O14" s="302"/>
      <c r="P14" s="256"/>
      <c r="Q14" s="257"/>
      <c r="R14" s="258"/>
      <c r="S14" s="212"/>
      <c r="T14" s="302"/>
      <c r="U14" s="263" t="s">
        <v>339</v>
      </c>
      <c r="V14" s="571" t="s">
        <v>1983</v>
      </c>
      <c r="W14" s="261"/>
    </row>
    <row r="15" spans="1:23" s="8" customFormat="1" ht="18.75" customHeight="1">
      <c r="A15" s="252"/>
      <c r="B15" s="253" t="s">
        <v>454</v>
      </c>
      <c r="C15" s="254" t="s">
        <v>1866</v>
      </c>
      <c r="D15" s="211">
        <v>1150</v>
      </c>
      <c r="E15" s="299"/>
      <c r="F15" s="256"/>
      <c r="G15" s="257"/>
      <c r="H15" s="258"/>
      <c r="I15" s="212"/>
      <c r="J15" s="302"/>
      <c r="K15" s="256"/>
      <c r="L15" s="257" t="s">
        <v>1770</v>
      </c>
      <c r="M15" s="254" t="s">
        <v>1143</v>
      </c>
      <c r="N15" s="212"/>
      <c r="O15" s="302"/>
      <c r="P15" s="256"/>
      <c r="Q15" s="257"/>
      <c r="R15" s="258"/>
      <c r="S15" s="212"/>
      <c r="T15" s="302"/>
      <c r="U15" s="263"/>
      <c r="V15" s="571"/>
      <c r="W15" s="261"/>
    </row>
    <row r="16" spans="1:23" s="8" customFormat="1" ht="18.75" customHeight="1">
      <c r="A16" s="252"/>
      <c r="B16" s="253" t="s">
        <v>455</v>
      </c>
      <c r="C16" s="254" t="s">
        <v>1866</v>
      </c>
      <c r="D16" s="211">
        <v>2450</v>
      </c>
      <c r="E16" s="299"/>
      <c r="F16" s="256"/>
      <c r="G16" s="257"/>
      <c r="H16" s="258"/>
      <c r="I16" s="212"/>
      <c r="J16" s="302"/>
      <c r="K16" s="256"/>
      <c r="L16" s="257" t="s">
        <v>1609</v>
      </c>
      <c r="M16" s="254" t="s">
        <v>1143</v>
      </c>
      <c r="N16" s="212"/>
      <c r="O16" s="302"/>
      <c r="P16" s="256"/>
      <c r="Q16" s="257"/>
      <c r="R16" s="258"/>
      <c r="S16" s="212"/>
      <c r="T16" s="302"/>
      <c r="U16" s="263"/>
      <c r="V16" s="571"/>
      <c r="W16" s="261"/>
    </row>
    <row r="17" spans="1:23" s="8" customFormat="1" ht="18.75" customHeight="1">
      <c r="A17" s="252"/>
      <c r="B17" s="253"/>
      <c r="C17" s="254"/>
      <c r="D17" s="211"/>
      <c r="E17" s="299"/>
      <c r="F17" s="256"/>
      <c r="G17" s="257"/>
      <c r="H17" s="258"/>
      <c r="I17" s="212"/>
      <c r="J17" s="302"/>
      <c r="K17" s="256"/>
      <c r="L17" s="257"/>
      <c r="M17" s="254"/>
      <c r="N17" s="212"/>
      <c r="O17" s="302"/>
      <c r="P17" s="256"/>
      <c r="Q17" s="257"/>
      <c r="R17" s="258"/>
      <c r="S17" s="212"/>
      <c r="T17" s="302"/>
      <c r="U17" s="263"/>
      <c r="V17" s="571"/>
      <c r="W17" s="261"/>
    </row>
    <row r="18" spans="1:23" s="8" customFormat="1" ht="18.75" customHeight="1">
      <c r="A18" s="252"/>
      <c r="B18" s="253"/>
      <c r="C18" s="254"/>
      <c r="D18" s="211"/>
      <c r="E18" s="299"/>
      <c r="F18" s="256"/>
      <c r="G18" s="257"/>
      <c r="H18" s="254"/>
      <c r="I18" s="212"/>
      <c r="J18" s="302"/>
      <c r="K18" s="256"/>
      <c r="L18" s="257"/>
      <c r="M18" s="254"/>
      <c r="N18" s="212"/>
      <c r="O18" s="302"/>
      <c r="P18" s="256"/>
      <c r="Q18" s="257"/>
      <c r="R18" s="258"/>
      <c r="S18" s="212"/>
      <c r="T18" s="302"/>
      <c r="U18" s="259" t="s">
        <v>342</v>
      </c>
      <c r="V18" s="276"/>
      <c r="W18" s="261"/>
    </row>
    <row r="19" spans="1:23" s="8" customFormat="1" ht="18.75" customHeight="1">
      <c r="A19" s="252"/>
      <c r="B19" s="253"/>
      <c r="C19" s="254"/>
      <c r="D19" s="211"/>
      <c r="E19" s="299"/>
      <c r="F19" s="256"/>
      <c r="G19" s="257"/>
      <c r="H19" s="258"/>
      <c r="I19" s="212"/>
      <c r="J19" s="302"/>
      <c r="K19" s="256"/>
      <c r="L19" s="257"/>
      <c r="M19" s="254"/>
      <c r="N19" s="212"/>
      <c r="O19" s="302"/>
      <c r="P19" s="256"/>
      <c r="Q19" s="257"/>
      <c r="R19" s="258"/>
      <c r="S19" s="212"/>
      <c r="T19" s="302"/>
      <c r="U19" s="263"/>
      <c r="V19" s="262" t="s">
        <v>2045</v>
      </c>
      <c r="W19" s="261"/>
    </row>
    <row r="20" spans="1:23" s="8" customFormat="1" ht="18.75" customHeight="1">
      <c r="A20" s="252"/>
      <c r="B20" s="253"/>
      <c r="C20" s="254"/>
      <c r="D20" s="211"/>
      <c r="E20" s="299"/>
      <c r="F20" s="256"/>
      <c r="G20" s="257"/>
      <c r="H20" s="258"/>
      <c r="I20" s="212"/>
      <c r="J20" s="302"/>
      <c r="K20" s="256"/>
      <c r="L20" s="257"/>
      <c r="M20" s="254"/>
      <c r="N20" s="212"/>
      <c r="O20" s="302"/>
      <c r="P20" s="256"/>
      <c r="Q20" s="257"/>
      <c r="R20" s="258"/>
      <c r="S20" s="212"/>
      <c r="T20" s="302"/>
      <c r="U20" s="263"/>
      <c r="V20" s="571"/>
      <c r="W20" s="261"/>
    </row>
    <row r="21" spans="1:23" s="8" customFormat="1" ht="18.75" customHeight="1">
      <c r="A21" s="252"/>
      <c r="B21" s="253"/>
      <c r="C21" s="258"/>
      <c r="D21" s="211"/>
      <c r="E21" s="299"/>
      <c r="F21" s="256"/>
      <c r="G21" s="257"/>
      <c r="H21" s="258"/>
      <c r="I21" s="212"/>
      <c r="J21" s="302"/>
      <c r="K21" s="256"/>
      <c r="L21" s="257"/>
      <c r="M21" s="258"/>
      <c r="N21" s="212"/>
      <c r="O21" s="302"/>
      <c r="P21" s="256"/>
      <c r="Q21" s="257"/>
      <c r="R21" s="258"/>
      <c r="S21" s="212"/>
      <c r="T21" s="302"/>
      <c r="U21" s="259"/>
      <c r="V21" s="276"/>
      <c r="W21" s="261"/>
    </row>
    <row r="22" spans="1:23" s="8" customFormat="1" ht="18.75" customHeight="1">
      <c r="A22" s="252"/>
      <c r="B22" s="253"/>
      <c r="C22" s="258"/>
      <c r="D22" s="211"/>
      <c r="E22" s="299"/>
      <c r="F22" s="256"/>
      <c r="G22" s="257"/>
      <c r="H22" s="258"/>
      <c r="I22" s="212"/>
      <c r="J22" s="302"/>
      <c r="K22" s="256"/>
      <c r="L22" s="257"/>
      <c r="M22" s="258"/>
      <c r="N22" s="212"/>
      <c r="O22" s="302"/>
      <c r="P22" s="256"/>
      <c r="Q22" s="257"/>
      <c r="R22" s="258"/>
      <c r="S22" s="212"/>
      <c r="T22" s="302"/>
      <c r="U22" s="263"/>
      <c r="V22" s="262"/>
      <c r="W22" s="261"/>
    </row>
    <row r="23" spans="1:23" s="8" customFormat="1" ht="18.75" customHeight="1">
      <c r="A23" s="252"/>
      <c r="B23" s="253"/>
      <c r="C23" s="258"/>
      <c r="D23" s="211"/>
      <c r="E23" s="299"/>
      <c r="F23" s="256"/>
      <c r="G23" s="257"/>
      <c r="H23" s="258"/>
      <c r="I23" s="212"/>
      <c r="J23" s="302"/>
      <c r="K23" s="256"/>
      <c r="L23" s="257"/>
      <c r="M23" s="258"/>
      <c r="N23" s="212"/>
      <c r="O23" s="302"/>
      <c r="P23" s="256"/>
      <c r="Q23" s="257"/>
      <c r="R23" s="258"/>
      <c r="S23" s="212"/>
      <c r="T23" s="302"/>
      <c r="U23" s="263"/>
      <c r="V23" s="262"/>
      <c r="W23" s="261"/>
    </row>
    <row r="24" spans="1:23" s="8" customFormat="1" ht="18.75" customHeight="1">
      <c r="A24" s="252"/>
      <c r="B24" s="253"/>
      <c r="C24" s="258"/>
      <c r="D24" s="211"/>
      <c r="E24" s="299"/>
      <c r="F24" s="256"/>
      <c r="G24" s="257"/>
      <c r="H24" s="258"/>
      <c r="I24" s="212"/>
      <c r="J24" s="302"/>
      <c r="K24" s="256"/>
      <c r="L24" s="257"/>
      <c r="M24" s="258"/>
      <c r="N24" s="212"/>
      <c r="O24" s="302"/>
      <c r="P24" s="256"/>
      <c r="Q24" s="257"/>
      <c r="R24" s="258"/>
      <c r="S24" s="212"/>
      <c r="T24" s="302"/>
      <c r="U24" s="263"/>
      <c r="V24" s="262"/>
      <c r="W24" s="261"/>
    </row>
    <row r="25" spans="1:23" s="8" customFormat="1" ht="18.75" customHeight="1">
      <c r="A25" s="252"/>
      <c r="B25" s="253"/>
      <c r="C25" s="258"/>
      <c r="D25" s="211"/>
      <c r="E25" s="299"/>
      <c r="F25" s="256"/>
      <c r="G25" s="257"/>
      <c r="H25" s="258"/>
      <c r="I25" s="212"/>
      <c r="J25" s="302"/>
      <c r="K25" s="256"/>
      <c r="L25" s="257"/>
      <c r="M25" s="258"/>
      <c r="N25" s="212"/>
      <c r="O25" s="302"/>
      <c r="P25" s="256"/>
      <c r="Q25" s="257"/>
      <c r="R25" s="258"/>
      <c r="S25" s="212"/>
      <c r="T25" s="302"/>
      <c r="U25" s="263"/>
      <c r="V25" s="262"/>
      <c r="W25" s="261"/>
    </row>
    <row r="26" spans="1:23" s="8" customFormat="1" ht="18.75" customHeight="1">
      <c r="A26" s="252"/>
      <c r="B26" s="253"/>
      <c r="C26" s="258"/>
      <c r="D26" s="211"/>
      <c r="E26" s="299"/>
      <c r="F26" s="256"/>
      <c r="G26" s="257"/>
      <c r="H26" s="258"/>
      <c r="I26" s="212"/>
      <c r="J26" s="302"/>
      <c r="K26" s="256"/>
      <c r="L26" s="257"/>
      <c r="M26" s="258"/>
      <c r="N26" s="212"/>
      <c r="O26" s="302"/>
      <c r="P26" s="256"/>
      <c r="Q26" s="257"/>
      <c r="R26" s="258"/>
      <c r="S26" s="212"/>
      <c r="T26" s="302"/>
      <c r="U26" s="263"/>
      <c r="V26" s="262"/>
      <c r="W26" s="261"/>
    </row>
    <row r="27" spans="1:23" s="8" customFormat="1" ht="18.75" customHeight="1">
      <c r="A27" s="252"/>
      <c r="B27" s="253"/>
      <c r="C27" s="258"/>
      <c r="D27" s="211"/>
      <c r="E27" s="299"/>
      <c r="F27" s="256"/>
      <c r="G27" s="257"/>
      <c r="H27" s="258"/>
      <c r="I27" s="212"/>
      <c r="J27" s="302"/>
      <c r="K27" s="256"/>
      <c r="L27" s="257"/>
      <c r="M27" s="258"/>
      <c r="N27" s="212"/>
      <c r="O27" s="302"/>
      <c r="P27" s="256"/>
      <c r="Q27" s="257"/>
      <c r="R27" s="258"/>
      <c r="S27" s="212"/>
      <c r="T27" s="302"/>
      <c r="U27" s="263"/>
      <c r="V27" s="262"/>
      <c r="W27" s="261"/>
    </row>
    <row r="28" spans="1:23" s="8" customFormat="1" ht="18.75" customHeight="1">
      <c r="A28" s="252"/>
      <c r="B28" s="253"/>
      <c r="C28" s="258"/>
      <c r="D28" s="211"/>
      <c r="E28" s="299"/>
      <c r="F28" s="256"/>
      <c r="G28" s="257"/>
      <c r="H28" s="258"/>
      <c r="I28" s="212"/>
      <c r="J28" s="302"/>
      <c r="K28" s="256"/>
      <c r="L28" s="257"/>
      <c r="M28" s="258"/>
      <c r="N28" s="212"/>
      <c r="O28" s="302"/>
      <c r="P28" s="256"/>
      <c r="Q28" s="257"/>
      <c r="R28" s="258"/>
      <c r="S28" s="212"/>
      <c r="T28" s="302"/>
      <c r="U28" s="263"/>
      <c r="V28" s="262"/>
      <c r="W28" s="261"/>
    </row>
    <row r="29" spans="1:23" s="8" customFormat="1" ht="18.75" customHeight="1">
      <c r="A29" s="252"/>
      <c r="B29" s="253"/>
      <c r="C29" s="258"/>
      <c r="D29" s="211"/>
      <c r="E29" s="299"/>
      <c r="F29" s="256"/>
      <c r="G29" s="257"/>
      <c r="H29" s="258"/>
      <c r="I29" s="212"/>
      <c r="J29" s="302"/>
      <c r="K29" s="256"/>
      <c r="L29" s="257"/>
      <c r="M29" s="258"/>
      <c r="N29" s="212"/>
      <c r="O29" s="302"/>
      <c r="P29" s="256"/>
      <c r="Q29" s="257"/>
      <c r="R29" s="258"/>
      <c r="S29" s="212"/>
      <c r="T29" s="302"/>
      <c r="U29" s="263"/>
      <c r="V29" s="262"/>
      <c r="W29" s="261"/>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62"/>
      <c r="W30" s="261"/>
    </row>
    <row r="31" spans="1:23" s="8" customFormat="1" ht="18.75" customHeight="1">
      <c r="A31" s="252"/>
      <c r="B31" s="253"/>
      <c r="C31" s="258"/>
      <c r="D31" s="211"/>
      <c r="E31" s="299"/>
      <c r="F31" s="256"/>
      <c r="G31" s="257"/>
      <c r="H31" s="258"/>
      <c r="I31" s="212"/>
      <c r="J31" s="302"/>
      <c r="K31" s="256"/>
      <c r="L31" s="257"/>
      <c r="M31" s="258"/>
      <c r="N31" s="212"/>
      <c r="O31" s="302"/>
      <c r="P31" s="256"/>
      <c r="Q31" s="257"/>
      <c r="R31" s="258"/>
      <c r="S31" s="212"/>
      <c r="T31" s="302"/>
      <c r="U31" s="263"/>
      <c r="V31" s="262"/>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2"/>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262"/>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2"/>
      <c r="W34" s="261"/>
    </row>
    <row r="35" spans="1:23" s="8" customFormat="1" ht="18.75" customHeight="1">
      <c r="A35" s="252"/>
      <c r="B35" s="253"/>
      <c r="C35" s="258"/>
      <c r="D35" s="211"/>
      <c r="E35" s="299"/>
      <c r="F35" s="256"/>
      <c r="G35" s="257"/>
      <c r="H35" s="258"/>
      <c r="I35" s="212"/>
      <c r="J35" s="255"/>
      <c r="K35" s="256"/>
      <c r="L35" s="257"/>
      <c r="M35" s="258"/>
      <c r="N35" s="212"/>
      <c r="O35" s="255"/>
      <c r="P35" s="256"/>
      <c r="Q35" s="257"/>
      <c r="R35" s="258"/>
      <c r="S35" s="212"/>
      <c r="T35" s="255"/>
      <c r="U35" s="263"/>
      <c r="V35" s="262"/>
      <c r="W35" s="261"/>
    </row>
    <row r="36" spans="1:23" s="8" customFormat="1" ht="19.5" customHeight="1" thickBot="1">
      <c r="A36" s="1098">
        <f>COUNTA(B8:B35)</f>
        <v>9</v>
      </c>
      <c r="B36" s="1099"/>
      <c r="C36" s="1100"/>
      <c r="D36" s="170">
        <f>SUM(D8:D35)</f>
        <v>17100</v>
      </c>
      <c r="E36" s="338">
        <f>SUM(E8:E35)</f>
        <v>0</v>
      </c>
      <c r="F36" s="1136">
        <f>COUNTA(G8:G35)</f>
        <v>5</v>
      </c>
      <c r="G36" s="1102"/>
      <c r="H36" s="1103"/>
      <c r="I36" s="105">
        <f>SUM(I8:I35)</f>
        <v>2350</v>
      </c>
      <c r="J36" s="297">
        <f>SUM(J8:J35)</f>
        <v>0</v>
      </c>
      <c r="K36" s="1101">
        <f>COUNTA(L8:L35)</f>
        <v>9</v>
      </c>
      <c r="L36" s="1102"/>
      <c r="M36" s="1103"/>
      <c r="N36" s="105">
        <f>SUM(N8:N35)</f>
        <v>0</v>
      </c>
      <c r="O36" s="297">
        <f>SUM(O8:O35)</f>
        <v>0</v>
      </c>
      <c r="P36" s="1101">
        <f>COUNTA(Q8:Q35)</f>
        <v>3</v>
      </c>
      <c r="Q36" s="1102"/>
      <c r="R36" s="1103"/>
      <c r="S36" s="105">
        <f>SUM(S8:S35)</f>
        <v>1200</v>
      </c>
      <c r="T36" s="298">
        <f>SUM(T8:T35)</f>
        <v>0</v>
      </c>
      <c r="U36" s="80"/>
      <c r="V36" s="82"/>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4">
    <mergeCell ref="C3:G4"/>
    <mergeCell ref="J1:L2"/>
    <mergeCell ref="J3:L4"/>
    <mergeCell ref="U2:W4"/>
    <mergeCell ref="O1:T4"/>
    <mergeCell ref="C1:G2"/>
    <mergeCell ref="U5:W5"/>
    <mergeCell ref="A36:C36"/>
    <mergeCell ref="F36:H36"/>
    <mergeCell ref="V6:W6"/>
    <mergeCell ref="F6:G6"/>
    <mergeCell ref="K36:M36"/>
    <mergeCell ref="P36:R36"/>
    <mergeCell ref="H6:J6"/>
  </mergeCells>
  <phoneticPr fontId="5"/>
  <dataValidations count="1">
    <dataValidation type="whole" operator="lessThanOrEqual" showInputMessage="1" showErrorMessage="1" sqref="T8:T34 O8:O34 J8:J34 E8:E34" xr:uid="{00000000-0002-0000-0D00-000000000000}">
      <formula1>D8</formula1>
    </dataValidation>
  </dataValidations>
  <hyperlinks>
    <hyperlink ref="U5:W5" location="名古屋市表紙!A1" display="名古屋市表紙へ戻る" xr:uid="{00000000-0004-0000-0D00-000000000000}"/>
  </hyperlinks>
  <printOptions horizontalCentered="1" verticalCentered="1"/>
  <pageMargins left="0.59055118110236227" right="0.59055118110236227" top="0.47244094488188981" bottom="0.47244094488188981" header="0.19685039370078741" footer="0.19685039370078741"/>
  <pageSetup paperSize="9" scale="85" firstPageNumber="14" orientation="landscape" useFirstPageNumber="1" horizontalDpi="4294967292" verticalDpi="400" r:id="rId1"/>
  <headerFooter alignWithMargins="0">
    <oddFooter>&amp;C－&amp;P－&amp;R中日興業（株）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259</v>
      </c>
      <c r="D6" s="236"/>
      <c r="E6" s="237"/>
      <c r="F6" s="1105" t="s">
        <v>727</v>
      </c>
      <c r="G6" s="1106"/>
      <c r="H6" s="1104">
        <f>D36+I36+N36+S36</f>
        <v>29400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456</v>
      </c>
      <c r="C8" s="254" t="s">
        <v>1866</v>
      </c>
      <c r="D8" s="211">
        <v>2350</v>
      </c>
      <c r="E8" s="299"/>
      <c r="F8" s="256"/>
      <c r="G8" s="257" t="s">
        <v>457</v>
      </c>
      <c r="H8" s="258"/>
      <c r="I8" s="212">
        <v>350</v>
      </c>
      <c r="J8" s="301"/>
      <c r="K8" s="256"/>
      <c r="L8" s="257" t="s">
        <v>668</v>
      </c>
      <c r="M8" s="254" t="s">
        <v>249</v>
      </c>
      <c r="N8" s="212"/>
      <c r="O8" s="301"/>
      <c r="P8" s="256"/>
      <c r="Q8" s="257" t="s">
        <v>457</v>
      </c>
      <c r="R8" s="258"/>
      <c r="S8" s="212">
        <v>350</v>
      </c>
      <c r="T8" s="301"/>
      <c r="U8" s="263"/>
      <c r="V8" s="260"/>
      <c r="W8" s="261"/>
    </row>
    <row r="9" spans="1:23" s="8" customFormat="1" ht="18.75" customHeight="1">
      <c r="A9" s="252"/>
      <c r="B9" s="253" t="s">
        <v>2013</v>
      </c>
      <c r="C9" s="254" t="s">
        <v>1866</v>
      </c>
      <c r="D9" s="211">
        <v>1250</v>
      </c>
      <c r="E9" s="299"/>
      <c r="F9" s="256"/>
      <c r="G9" s="257" t="s">
        <v>550</v>
      </c>
      <c r="H9" s="258"/>
      <c r="I9" s="212">
        <v>800</v>
      </c>
      <c r="J9" s="302"/>
      <c r="K9" s="256"/>
      <c r="L9" s="257" t="s">
        <v>660</v>
      </c>
      <c r="M9" s="254" t="s">
        <v>249</v>
      </c>
      <c r="N9" s="212"/>
      <c r="O9" s="302"/>
      <c r="P9" s="256"/>
      <c r="Q9" s="257" t="s">
        <v>459</v>
      </c>
      <c r="R9" s="258"/>
      <c r="S9" s="212">
        <v>950</v>
      </c>
      <c r="T9" s="302"/>
      <c r="U9" s="263"/>
      <c r="V9" s="811"/>
      <c r="W9" s="286"/>
    </row>
    <row r="10" spans="1:23" s="8" customFormat="1" ht="18.75" customHeight="1">
      <c r="A10" s="252"/>
      <c r="B10" s="253" t="s">
        <v>457</v>
      </c>
      <c r="C10" s="254" t="s">
        <v>1866</v>
      </c>
      <c r="D10" s="211">
        <v>5400</v>
      </c>
      <c r="E10" s="299"/>
      <c r="F10" s="256"/>
      <c r="G10" s="257" t="s">
        <v>551</v>
      </c>
      <c r="H10" s="258"/>
      <c r="I10" s="212">
        <v>450</v>
      </c>
      <c r="J10" s="302"/>
      <c r="K10" s="256"/>
      <c r="L10" s="257" t="s">
        <v>661</v>
      </c>
      <c r="M10" s="254" t="s">
        <v>249</v>
      </c>
      <c r="N10" s="212"/>
      <c r="O10" s="302"/>
      <c r="P10" s="256"/>
      <c r="Q10" s="257" t="s">
        <v>458</v>
      </c>
      <c r="R10" s="258"/>
      <c r="S10" s="212">
        <v>400</v>
      </c>
      <c r="T10" s="302"/>
      <c r="U10" s="263"/>
      <c r="V10" s="811"/>
      <c r="W10" s="286"/>
    </row>
    <row r="11" spans="1:23" s="8" customFormat="1" ht="18.75" customHeight="1">
      <c r="A11" s="252"/>
      <c r="B11" s="253" t="s">
        <v>458</v>
      </c>
      <c r="C11" s="254" t="s">
        <v>1866</v>
      </c>
      <c r="D11" s="211">
        <v>3450</v>
      </c>
      <c r="E11" s="299"/>
      <c r="F11" s="256"/>
      <c r="G11" s="257" t="s">
        <v>692</v>
      </c>
      <c r="H11" s="258"/>
      <c r="I11" s="212">
        <v>250</v>
      </c>
      <c r="J11" s="302"/>
      <c r="K11" s="256"/>
      <c r="L11" s="257" t="s">
        <v>669</v>
      </c>
      <c r="M11" s="254" t="s">
        <v>249</v>
      </c>
      <c r="N11" s="212"/>
      <c r="O11" s="302"/>
      <c r="P11" s="256"/>
      <c r="Q11" s="257" t="s">
        <v>570</v>
      </c>
      <c r="R11" s="258"/>
      <c r="S11" s="212">
        <v>600</v>
      </c>
      <c r="T11" s="302"/>
      <c r="U11" s="263"/>
      <c r="V11" s="571"/>
      <c r="W11" s="264"/>
    </row>
    <row r="12" spans="1:23" s="8" customFormat="1" ht="18.75" customHeight="1">
      <c r="A12" s="252" t="s">
        <v>246</v>
      </c>
      <c r="B12" s="253" t="s">
        <v>1783</v>
      </c>
      <c r="C12" s="254" t="s">
        <v>1866</v>
      </c>
      <c r="D12" s="211">
        <v>2050</v>
      </c>
      <c r="E12" s="299"/>
      <c r="F12" s="256"/>
      <c r="G12" s="257" t="s">
        <v>724</v>
      </c>
      <c r="H12" s="258"/>
      <c r="I12" s="212">
        <v>750</v>
      </c>
      <c r="J12" s="302"/>
      <c r="K12" s="256"/>
      <c r="L12" s="257" t="s">
        <v>670</v>
      </c>
      <c r="M12" s="254" t="s">
        <v>249</v>
      </c>
      <c r="N12" s="212"/>
      <c r="O12" s="302"/>
      <c r="P12" s="256"/>
      <c r="Q12" s="257"/>
      <c r="R12" s="258"/>
      <c r="S12" s="212"/>
      <c r="T12" s="302"/>
      <c r="U12" s="263" t="s">
        <v>246</v>
      </c>
      <c r="V12" s="571" t="s">
        <v>1893</v>
      </c>
      <c r="W12" s="261"/>
    </row>
    <row r="13" spans="1:23" s="8" customFormat="1" ht="18.75" customHeight="1">
      <c r="A13" s="252"/>
      <c r="B13" s="253" t="s">
        <v>459</v>
      </c>
      <c r="C13" s="254" t="s">
        <v>1866</v>
      </c>
      <c r="D13" s="211">
        <v>2250</v>
      </c>
      <c r="E13" s="299"/>
      <c r="F13" s="256"/>
      <c r="G13" s="257" t="s">
        <v>1772</v>
      </c>
      <c r="H13" s="258"/>
      <c r="I13" s="212">
        <v>250</v>
      </c>
      <c r="J13" s="302"/>
      <c r="K13" s="256"/>
      <c r="L13" s="257" t="s">
        <v>662</v>
      </c>
      <c r="M13" s="254" t="s">
        <v>249</v>
      </c>
      <c r="N13" s="212"/>
      <c r="O13" s="302"/>
      <c r="P13" s="256"/>
      <c r="Q13" s="257"/>
      <c r="R13" s="258"/>
      <c r="S13" s="212"/>
      <c r="T13" s="302"/>
      <c r="U13" s="263"/>
      <c r="V13" s="571"/>
      <c r="W13" s="261"/>
    </row>
    <row r="14" spans="1:23" s="8" customFormat="1" ht="18.75" customHeight="1">
      <c r="A14" s="252"/>
      <c r="B14" s="253" t="s">
        <v>460</v>
      </c>
      <c r="C14" s="254" t="s">
        <v>1866</v>
      </c>
      <c r="D14" s="211">
        <v>1850</v>
      </c>
      <c r="E14" s="299"/>
      <c r="F14" s="256"/>
      <c r="G14" s="257"/>
      <c r="H14" s="258"/>
      <c r="I14" s="212"/>
      <c r="J14" s="302"/>
      <c r="K14" s="256"/>
      <c r="L14" s="257" t="s">
        <v>1636</v>
      </c>
      <c r="M14" s="254" t="s">
        <v>249</v>
      </c>
      <c r="N14" s="212"/>
      <c r="O14" s="302"/>
      <c r="P14" s="256"/>
      <c r="Q14" s="257"/>
      <c r="R14" s="258"/>
      <c r="S14" s="212"/>
      <c r="T14" s="302"/>
      <c r="U14" s="263"/>
      <c r="V14" s="571"/>
      <c r="W14" s="261"/>
    </row>
    <row r="15" spans="1:23" s="8" customFormat="1" ht="18.75" customHeight="1">
      <c r="A15" s="252" t="s">
        <v>252</v>
      </c>
      <c r="B15" s="253" t="s">
        <v>461</v>
      </c>
      <c r="C15" s="254" t="s">
        <v>1866</v>
      </c>
      <c r="D15" s="211">
        <v>1500</v>
      </c>
      <c r="E15" s="299"/>
      <c r="F15" s="256"/>
      <c r="G15" s="257"/>
      <c r="H15" s="258"/>
      <c r="I15" s="212"/>
      <c r="J15" s="302"/>
      <c r="K15" s="256"/>
      <c r="L15" s="257" t="s">
        <v>663</v>
      </c>
      <c r="M15" s="254" t="s">
        <v>249</v>
      </c>
      <c r="N15" s="212"/>
      <c r="O15" s="302"/>
      <c r="P15" s="256"/>
      <c r="Q15" s="257"/>
      <c r="R15" s="258"/>
      <c r="S15" s="212"/>
      <c r="T15" s="302"/>
      <c r="U15" s="263" t="s">
        <v>252</v>
      </c>
      <c r="V15" s="260" t="s">
        <v>1942</v>
      </c>
      <c r="W15" s="261"/>
    </row>
    <row r="16" spans="1:23" s="8" customFormat="1" ht="18.75" customHeight="1">
      <c r="A16" s="252"/>
      <c r="B16" s="253" t="s">
        <v>462</v>
      </c>
      <c r="C16" s="254" t="s">
        <v>1866</v>
      </c>
      <c r="D16" s="211">
        <v>1850</v>
      </c>
      <c r="E16" s="299"/>
      <c r="F16" s="256"/>
      <c r="G16" s="257"/>
      <c r="H16" s="258"/>
      <c r="I16" s="212"/>
      <c r="J16" s="302"/>
      <c r="K16" s="256"/>
      <c r="L16" s="257" t="s">
        <v>664</v>
      </c>
      <c r="M16" s="254" t="s">
        <v>249</v>
      </c>
      <c r="N16" s="212"/>
      <c r="O16" s="302"/>
      <c r="P16" s="256"/>
      <c r="Q16" s="257"/>
      <c r="R16" s="258"/>
      <c r="S16" s="212"/>
      <c r="T16" s="302"/>
      <c r="U16" s="263"/>
      <c r="V16" s="571"/>
      <c r="W16" s="261"/>
    </row>
    <row r="17" spans="1:23" s="8" customFormat="1" ht="18.75" customHeight="1">
      <c r="A17" s="252"/>
      <c r="B17" s="253" t="s">
        <v>463</v>
      </c>
      <c r="C17" s="254" t="s">
        <v>1865</v>
      </c>
      <c r="D17" s="211">
        <v>950</v>
      </c>
      <c r="E17" s="299"/>
      <c r="F17" s="256"/>
      <c r="G17" s="257"/>
      <c r="H17" s="258"/>
      <c r="I17" s="212"/>
      <c r="J17" s="302"/>
      <c r="K17" s="256"/>
      <c r="L17" s="257" t="s">
        <v>659</v>
      </c>
      <c r="M17" s="258"/>
      <c r="N17" s="212">
        <v>50</v>
      </c>
      <c r="O17" s="302"/>
      <c r="P17" s="256"/>
      <c r="Q17" s="257"/>
      <c r="R17" s="258"/>
      <c r="S17" s="212"/>
      <c r="T17" s="302"/>
      <c r="U17" s="263"/>
      <c r="V17" s="260"/>
      <c r="W17" s="261"/>
    </row>
    <row r="18" spans="1:23" s="8" customFormat="1" ht="18.75" customHeight="1">
      <c r="A18" s="252" t="s">
        <v>253</v>
      </c>
      <c r="B18" s="253" t="s">
        <v>720</v>
      </c>
      <c r="C18" s="254" t="s">
        <v>1866</v>
      </c>
      <c r="D18" s="211">
        <v>1300</v>
      </c>
      <c r="E18" s="299"/>
      <c r="F18" s="256"/>
      <c r="G18" s="257"/>
      <c r="H18" s="258"/>
      <c r="I18" s="212"/>
      <c r="J18" s="302"/>
      <c r="K18" s="256"/>
      <c r="L18" s="257" t="s">
        <v>720</v>
      </c>
      <c r="M18" s="254" t="s">
        <v>249</v>
      </c>
      <c r="N18" s="212"/>
      <c r="O18" s="302"/>
      <c r="P18" s="256"/>
      <c r="Q18" s="257"/>
      <c r="R18" s="258"/>
      <c r="S18" s="212"/>
      <c r="T18" s="302"/>
      <c r="U18" s="263" t="s">
        <v>253</v>
      </c>
      <c r="V18" s="260" t="s">
        <v>2070</v>
      </c>
      <c r="W18" s="261"/>
    </row>
    <row r="19" spans="1:23" s="8" customFormat="1" ht="18.75" customHeight="1">
      <c r="A19" s="252"/>
      <c r="B19" s="253"/>
      <c r="C19" s="254"/>
      <c r="D19" s="211"/>
      <c r="E19" s="299"/>
      <c r="F19" s="256"/>
      <c r="G19" s="257"/>
      <c r="H19" s="258"/>
      <c r="I19" s="212"/>
      <c r="J19" s="302"/>
      <c r="K19" s="256"/>
      <c r="L19" s="257"/>
      <c r="M19" s="254"/>
      <c r="N19" s="212"/>
      <c r="O19" s="302"/>
      <c r="P19" s="256"/>
      <c r="Q19" s="257"/>
      <c r="R19" s="258"/>
      <c r="S19" s="212"/>
      <c r="T19" s="302"/>
      <c r="U19" s="263"/>
      <c r="V19" s="260"/>
      <c r="W19" s="261"/>
    </row>
    <row r="20" spans="1:23" s="8" customFormat="1" ht="18.75" customHeight="1">
      <c r="A20" s="252"/>
      <c r="B20" s="253"/>
      <c r="C20" s="254"/>
      <c r="D20" s="211"/>
      <c r="E20" s="299"/>
      <c r="F20" s="256"/>
      <c r="G20" s="257"/>
      <c r="H20" s="258"/>
      <c r="I20" s="212"/>
      <c r="J20" s="302"/>
      <c r="K20" s="256"/>
      <c r="L20" s="257"/>
      <c r="M20" s="254"/>
      <c r="N20" s="212"/>
      <c r="O20" s="302"/>
      <c r="P20" s="256"/>
      <c r="Q20" s="257"/>
      <c r="R20" s="258"/>
      <c r="S20" s="212"/>
      <c r="T20" s="302"/>
      <c r="U20" s="263"/>
      <c r="V20" s="260"/>
      <c r="W20" s="261"/>
    </row>
    <row r="21" spans="1:23" s="8" customFormat="1" ht="18.75" customHeight="1">
      <c r="A21" s="252"/>
      <c r="B21" s="253"/>
      <c r="C21" s="254"/>
      <c r="D21" s="211"/>
      <c r="E21" s="299"/>
      <c r="F21" s="256"/>
      <c r="G21" s="257"/>
      <c r="H21" s="258"/>
      <c r="I21" s="212"/>
      <c r="J21" s="302"/>
      <c r="K21" s="256"/>
      <c r="L21" s="257"/>
      <c r="M21" s="254"/>
      <c r="N21" s="212"/>
      <c r="O21" s="302"/>
      <c r="P21" s="256"/>
      <c r="Q21" s="257"/>
      <c r="R21" s="258"/>
      <c r="S21" s="212"/>
      <c r="T21" s="302"/>
      <c r="U21" s="263"/>
      <c r="V21" s="260"/>
      <c r="W21" s="261"/>
    </row>
    <row r="22" spans="1:23" s="8" customFormat="1" ht="18.75" customHeight="1">
      <c r="A22" s="252"/>
      <c r="B22" s="253"/>
      <c r="C22" s="254"/>
      <c r="D22" s="211"/>
      <c r="E22" s="299"/>
      <c r="F22" s="256"/>
      <c r="G22" s="257"/>
      <c r="H22" s="258"/>
      <c r="I22" s="212"/>
      <c r="J22" s="302"/>
      <c r="K22" s="256"/>
      <c r="L22" s="257"/>
      <c r="M22" s="258"/>
      <c r="N22" s="212"/>
      <c r="O22" s="302"/>
      <c r="P22" s="256"/>
      <c r="Q22" s="257"/>
      <c r="R22" s="258"/>
      <c r="S22" s="212"/>
      <c r="T22" s="302"/>
      <c r="U22" s="263"/>
      <c r="V22" s="571"/>
      <c r="W22" s="261"/>
    </row>
    <row r="23" spans="1:23" s="8" customFormat="1" ht="18.75" customHeight="1">
      <c r="A23" s="252"/>
      <c r="B23" s="253"/>
      <c r="C23" s="254"/>
      <c r="D23" s="211"/>
      <c r="E23" s="299"/>
      <c r="F23" s="256"/>
      <c r="G23" s="257"/>
      <c r="H23" s="258"/>
      <c r="I23" s="212"/>
      <c r="J23" s="302"/>
      <c r="K23" s="256"/>
      <c r="L23" s="257"/>
      <c r="M23" s="254"/>
      <c r="N23" s="212"/>
      <c r="O23" s="302"/>
      <c r="P23" s="256"/>
      <c r="Q23" s="257"/>
      <c r="R23" s="258"/>
      <c r="S23" s="212"/>
      <c r="T23" s="302"/>
      <c r="U23" s="263"/>
      <c r="V23" s="260"/>
      <c r="W23" s="261"/>
    </row>
    <row r="24" spans="1:23" s="8" customFormat="1" ht="18.75" customHeight="1">
      <c r="A24" s="252"/>
      <c r="B24" s="253"/>
      <c r="C24" s="254"/>
      <c r="D24" s="211"/>
      <c r="E24" s="299"/>
      <c r="F24" s="256"/>
      <c r="G24" s="257"/>
      <c r="H24" s="258"/>
      <c r="I24" s="212"/>
      <c r="J24" s="302"/>
      <c r="K24" s="256"/>
      <c r="L24" s="257"/>
      <c r="M24" s="254"/>
      <c r="N24" s="212"/>
      <c r="O24" s="302"/>
      <c r="P24" s="256"/>
      <c r="Q24" s="257"/>
      <c r="R24" s="258"/>
      <c r="S24" s="212"/>
      <c r="T24" s="302"/>
      <c r="U24" s="263"/>
      <c r="V24" s="260"/>
      <c r="W24" s="261"/>
    </row>
    <row r="25" spans="1:23" s="8" customFormat="1" ht="18.75" customHeight="1">
      <c r="A25" s="252"/>
      <c r="B25" s="253"/>
      <c r="C25" s="258"/>
      <c r="D25" s="211"/>
      <c r="E25" s="299"/>
      <c r="F25" s="256"/>
      <c r="G25" s="257"/>
      <c r="H25" s="258"/>
      <c r="I25" s="212"/>
      <c r="J25" s="302"/>
      <c r="K25" s="256"/>
      <c r="L25" s="257"/>
      <c r="M25" s="258"/>
      <c r="N25" s="212"/>
      <c r="O25" s="302"/>
      <c r="P25" s="256"/>
      <c r="Q25" s="257"/>
      <c r="R25" s="258"/>
      <c r="S25" s="212"/>
      <c r="T25" s="302"/>
      <c r="U25" s="263"/>
      <c r="V25" s="260"/>
      <c r="W25" s="261"/>
    </row>
    <row r="26" spans="1:23" s="8" customFormat="1" ht="18.75" customHeight="1">
      <c r="A26" s="252"/>
      <c r="B26" s="253"/>
      <c r="C26" s="258"/>
      <c r="D26" s="254"/>
      <c r="E26" s="299"/>
      <c r="F26" s="256"/>
      <c r="G26" s="257"/>
      <c r="H26" s="258"/>
      <c r="I26" s="212"/>
      <c r="J26" s="302"/>
      <c r="K26" s="256"/>
      <c r="L26" s="257"/>
      <c r="M26" s="258"/>
      <c r="N26" s="212"/>
      <c r="O26" s="302"/>
      <c r="P26" s="256"/>
      <c r="Q26" s="257"/>
      <c r="R26" s="258"/>
      <c r="S26" s="212"/>
      <c r="T26" s="302"/>
      <c r="U26" s="263"/>
      <c r="V26" s="262"/>
      <c r="W26" s="261"/>
    </row>
    <row r="27" spans="1:23" s="8" customFormat="1" ht="18.75" customHeight="1">
      <c r="A27" s="252"/>
      <c r="B27" s="253"/>
      <c r="C27" s="258"/>
      <c r="D27" s="211"/>
      <c r="E27" s="299"/>
      <c r="F27" s="256"/>
      <c r="G27" s="257"/>
      <c r="H27" s="258"/>
      <c r="I27" s="212"/>
      <c r="J27" s="302"/>
      <c r="K27" s="256"/>
      <c r="L27" s="257"/>
      <c r="M27" s="258"/>
      <c r="N27" s="212"/>
      <c r="O27" s="302"/>
      <c r="P27" s="256"/>
      <c r="Q27" s="257"/>
      <c r="R27" s="258"/>
      <c r="S27" s="212"/>
      <c r="T27" s="302"/>
      <c r="U27" s="279" t="s">
        <v>274</v>
      </c>
      <c r="V27" s="279"/>
      <c r="W27" s="261"/>
    </row>
    <row r="28" spans="1:23" s="8" customFormat="1" ht="18.75" customHeight="1">
      <c r="A28" s="252"/>
      <c r="B28" s="253"/>
      <c r="C28" s="258"/>
      <c r="D28" s="211"/>
      <c r="E28" s="299"/>
      <c r="F28" s="256"/>
      <c r="G28" s="257"/>
      <c r="H28" s="258"/>
      <c r="I28" s="212"/>
      <c r="J28" s="302"/>
      <c r="K28" s="256"/>
      <c r="L28" s="257"/>
      <c r="M28" s="258"/>
      <c r="N28" s="212"/>
      <c r="O28" s="302"/>
      <c r="P28" s="256"/>
      <c r="Q28" s="257"/>
      <c r="R28" s="258"/>
      <c r="S28" s="212"/>
      <c r="T28" s="302"/>
      <c r="U28" s="263"/>
      <c r="V28" s="262" t="s">
        <v>1984</v>
      </c>
      <c r="W28" s="274"/>
    </row>
    <row r="29" spans="1:23" s="8" customFormat="1" ht="18.75" customHeight="1">
      <c r="A29" s="252"/>
      <c r="B29" s="253"/>
      <c r="C29" s="258"/>
      <c r="D29" s="211"/>
      <c r="E29" s="299"/>
      <c r="F29" s="256"/>
      <c r="G29" s="257"/>
      <c r="H29" s="258"/>
      <c r="I29" s="212"/>
      <c r="J29" s="302"/>
      <c r="K29" s="256"/>
      <c r="L29" s="257"/>
      <c r="M29" s="258"/>
      <c r="N29" s="212"/>
      <c r="O29" s="302"/>
      <c r="P29" s="256"/>
      <c r="Q29" s="257"/>
      <c r="R29" s="258"/>
      <c r="S29" s="212"/>
      <c r="T29" s="302"/>
      <c r="U29" s="263"/>
      <c r="V29" s="262" t="s">
        <v>1815</v>
      </c>
      <c r="W29" s="274"/>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76" t="s">
        <v>1894</v>
      </c>
      <c r="W30" s="274"/>
    </row>
    <row r="31" spans="1:23" s="8" customFormat="1" ht="18.75" customHeight="1">
      <c r="A31" s="252"/>
      <c r="B31" s="253"/>
      <c r="C31" s="258"/>
      <c r="D31" s="211"/>
      <c r="E31" s="299"/>
      <c r="F31" s="256"/>
      <c r="G31" s="257"/>
      <c r="H31" s="258"/>
      <c r="I31" s="212"/>
      <c r="J31" s="302"/>
      <c r="K31" s="256"/>
      <c r="L31" s="257"/>
      <c r="M31" s="258"/>
      <c r="N31" s="212"/>
      <c r="O31" s="302"/>
      <c r="P31" s="256"/>
      <c r="Q31" s="257"/>
      <c r="R31" s="258"/>
      <c r="S31" s="212"/>
      <c r="T31" s="302"/>
      <c r="U31" s="263"/>
      <c r="V31" s="262"/>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2"/>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262"/>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2"/>
      <c r="W34" s="261"/>
    </row>
    <row r="35" spans="1:23" s="8" customFormat="1" ht="18.75" customHeight="1">
      <c r="A35" s="252"/>
      <c r="B35" s="253"/>
      <c r="C35" s="258"/>
      <c r="D35" s="211"/>
      <c r="E35" s="299"/>
      <c r="F35" s="256"/>
      <c r="G35" s="257"/>
      <c r="H35" s="258"/>
      <c r="I35" s="212"/>
      <c r="J35" s="255"/>
      <c r="K35" s="256"/>
      <c r="L35" s="257"/>
      <c r="M35" s="258"/>
      <c r="N35" s="212"/>
      <c r="O35" s="255"/>
      <c r="P35" s="256"/>
      <c r="Q35" s="257"/>
      <c r="R35" s="258"/>
      <c r="S35" s="212"/>
      <c r="T35" s="255"/>
      <c r="U35" s="263"/>
      <c r="V35" s="262"/>
      <c r="W35" s="261"/>
    </row>
    <row r="36" spans="1:23" s="8" customFormat="1" ht="19.5" customHeight="1" thickBot="1">
      <c r="A36" s="1098">
        <f>COUNTA(B8:B35)</f>
        <v>11</v>
      </c>
      <c r="B36" s="1099"/>
      <c r="C36" s="1100"/>
      <c r="D36" s="170">
        <f>SUM(D8:D35)</f>
        <v>24200</v>
      </c>
      <c r="E36" s="338">
        <f>SUM(E8:E35)</f>
        <v>0</v>
      </c>
      <c r="F36" s="1136">
        <f>COUNTA(G8:G35)</f>
        <v>6</v>
      </c>
      <c r="G36" s="1102"/>
      <c r="H36" s="1103"/>
      <c r="I36" s="105">
        <f>SUM(I8:I35)</f>
        <v>2850</v>
      </c>
      <c r="J36" s="297">
        <f>SUM(J8:J35)</f>
        <v>0</v>
      </c>
      <c r="K36" s="1101">
        <f>COUNTA(L8:L35)</f>
        <v>11</v>
      </c>
      <c r="L36" s="1102"/>
      <c r="M36" s="1103"/>
      <c r="N36" s="105">
        <f>SUM(N8:N35)</f>
        <v>50</v>
      </c>
      <c r="O36" s="297">
        <f>SUM(O8:O35)</f>
        <v>0</v>
      </c>
      <c r="P36" s="1101">
        <f>COUNTA(Q8:Q35)</f>
        <v>4</v>
      </c>
      <c r="Q36" s="1102"/>
      <c r="R36" s="1103"/>
      <c r="S36" s="105">
        <f>SUM(S8:S35)</f>
        <v>2300</v>
      </c>
      <c r="T36" s="298">
        <f>SUM(T8:T35)</f>
        <v>0</v>
      </c>
      <c r="U36" s="80"/>
      <c r="V36" s="82"/>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4">
    <mergeCell ref="O1:T4"/>
    <mergeCell ref="V6:W6"/>
    <mergeCell ref="F6:G6"/>
    <mergeCell ref="K36:M36"/>
    <mergeCell ref="P36:R36"/>
    <mergeCell ref="U5:W5"/>
    <mergeCell ref="C1:G2"/>
    <mergeCell ref="C3:G4"/>
    <mergeCell ref="H6:J6"/>
    <mergeCell ref="J1:L2"/>
    <mergeCell ref="J3:L4"/>
    <mergeCell ref="U2:W4"/>
    <mergeCell ref="A36:C36"/>
    <mergeCell ref="F36:H36"/>
  </mergeCells>
  <phoneticPr fontId="5"/>
  <dataValidations count="1">
    <dataValidation type="whole" operator="lessThanOrEqual" showInputMessage="1" showErrorMessage="1" sqref="T8:T34 O8:O34 E8:E34 J8:J34" xr:uid="{00000000-0002-0000-0E00-000000000000}">
      <formula1>D8</formula1>
    </dataValidation>
  </dataValidations>
  <hyperlinks>
    <hyperlink ref="U5:W5" location="名古屋市表紙!A1" display="名古屋市表紙へ戻る" xr:uid="{00000000-0004-0000-0E00-000000000000}"/>
  </hyperlinks>
  <printOptions horizontalCentered="1" verticalCentered="1"/>
  <pageMargins left="0.59055118110236227" right="0.59055118110236227" top="0.47244094488188981" bottom="0.47244094488188981" header="0.19685039370078741" footer="0.19685039370078741"/>
  <pageSetup paperSize="9" scale="85" firstPageNumber="15" fitToHeight="0" orientation="landscape" useFirstPageNumber="1" horizontalDpi="4294967292" verticalDpi="400" r:id="rId1"/>
  <headerFooter alignWithMargins="0">
    <oddFooter>&amp;C－&amp;P－&amp;R中日興業（株）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W47"/>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260</v>
      </c>
      <c r="D6" s="236"/>
      <c r="E6" s="237"/>
      <c r="F6" s="1105" t="s">
        <v>727</v>
      </c>
      <c r="G6" s="1106"/>
      <c r="H6" s="1104">
        <f>D36+I36+N36+S36</f>
        <v>19950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2010</v>
      </c>
      <c r="C8" s="254" t="s">
        <v>1866</v>
      </c>
      <c r="D8" s="211">
        <v>1650</v>
      </c>
      <c r="E8" s="299"/>
      <c r="F8" s="256"/>
      <c r="G8" s="257" t="s">
        <v>549</v>
      </c>
      <c r="H8" s="258"/>
      <c r="I8" s="212">
        <v>600</v>
      </c>
      <c r="J8" s="301"/>
      <c r="K8" s="256"/>
      <c r="L8" s="257" t="s">
        <v>2011</v>
      </c>
      <c r="M8" s="254" t="s">
        <v>249</v>
      </c>
      <c r="N8" s="212"/>
      <c r="O8" s="301"/>
      <c r="P8" s="256"/>
      <c r="Q8" s="257" t="s">
        <v>568</v>
      </c>
      <c r="R8" s="258"/>
      <c r="S8" s="212">
        <v>550</v>
      </c>
      <c r="T8" s="301"/>
      <c r="U8" s="263"/>
      <c r="V8" s="260"/>
      <c r="W8" s="261"/>
    </row>
    <row r="9" spans="1:23" s="8" customFormat="1" ht="18.75" customHeight="1">
      <c r="A9" s="252"/>
      <c r="B9" s="253" t="s">
        <v>497</v>
      </c>
      <c r="C9" s="254" t="s">
        <v>1865</v>
      </c>
      <c r="D9" s="211">
        <v>1150</v>
      </c>
      <c r="E9" s="299"/>
      <c r="F9" s="256"/>
      <c r="G9" s="257" t="s">
        <v>15</v>
      </c>
      <c r="H9" s="258"/>
      <c r="I9" s="212">
        <v>1000</v>
      </c>
      <c r="J9" s="302"/>
      <c r="K9" s="256"/>
      <c r="L9" s="257"/>
      <c r="M9" s="258"/>
      <c r="N9" s="212"/>
      <c r="O9" s="302"/>
      <c r="P9" s="256"/>
      <c r="Q9" s="257" t="s">
        <v>569</v>
      </c>
      <c r="R9" s="258"/>
      <c r="S9" s="212">
        <v>200</v>
      </c>
      <c r="T9" s="302"/>
      <c r="U9" s="259" t="s">
        <v>275</v>
      </c>
      <c r="V9" s="260"/>
      <c r="W9" s="261"/>
    </row>
    <row r="10" spans="1:23" s="8" customFormat="1" ht="18.75" customHeight="1">
      <c r="A10" s="252"/>
      <c r="B10" s="253" t="s">
        <v>498</v>
      </c>
      <c r="C10" s="254" t="s">
        <v>1865</v>
      </c>
      <c r="D10" s="211">
        <v>1950</v>
      </c>
      <c r="E10" s="299"/>
      <c r="F10" s="256"/>
      <c r="G10" s="257" t="s">
        <v>499</v>
      </c>
      <c r="H10" s="258"/>
      <c r="I10" s="212">
        <v>850</v>
      </c>
      <c r="J10" s="302"/>
      <c r="K10" s="256"/>
      <c r="L10" s="257"/>
      <c r="M10" s="258"/>
      <c r="N10" s="212"/>
      <c r="O10" s="302"/>
      <c r="P10" s="256"/>
      <c r="Q10" s="257"/>
      <c r="R10" s="258"/>
      <c r="S10" s="212"/>
      <c r="T10" s="302"/>
      <c r="U10" s="263"/>
      <c r="V10" s="262" t="s">
        <v>2046</v>
      </c>
      <c r="W10" s="284"/>
    </row>
    <row r="11" spans="1:23" s="8" customFormat="1" ht="18.75" customHeight="1">
      <c r="A11" s="252"/>
      <c r="B11" s="253" t="s">
        <v>499</v>
      </c>
      <c r="C11" s="254" t="s">
        <v>1866</v>
      </c>
      <c r="D11" s="211">
        <v>2600</v>
      </c>
      <c r="E11" s="299"/>
      <c r="F11" s="256"/>
      <c r="G11" s="257"/>
      <c r="H11" s="258"/>
      <c r="I11" s="212">
        <v>0</v>
      </c>
      <c r="J11" s="302"/>
      <c r="K11" s="256"/>
      <c r="L11" s="257" t="s">
        <v>1811</v>
      </c>
      <c r="M11" s="254" t="s">
        <v>249</v>
      </c>
      <c r="N11" s="212"/>
      <c r="O11" s="302"/>
      <c r="P11" s="256"/>
      <c r="Q11" s="257"/>
      <c r="R11" s="258"/>
      <c r="S11" s="212"/>
      <c r="T11" s="302"/>
      <c r="U11" s="263"/>
      <c r="V11" s="262" t="s">
        <v>1869</v>
      </c>
      <c r="W11" s="284"/>
    </row>
    <row r="12" spans="1:23" s="8" customFormat="1" ht="18.75" customHeight="1">
      <c r="A12" s="252" t="s">
        <v>251</v>
      </c>
      <c r="B12" s="253" t="s">
        <v>500</v>
      </c>
      <c r="C12" s="254" t="s">
        <v>1866</v>
      </c>
      <c r="D12" s="211">
        <v>1350</v>
      </c>
      <c r="E12" s="299"/>
      <c r="F12" s="256"/>
      <c r="G12" s="257"/>
      <c r="H12" s="258"/>
      <c r="I12" s="212"/>
      <c r="J12" s="302"/>
      <c r="K12" s="256"/>
      <c r="L12" s="257" t="s">
        <v>1812</v>
      </c>
      <c r="M12" s="254" t="s">
        <v>249</v>
      </c>
      <c r="N12" s="212"/>
      <c r="O12" s="302"/>
      <c r="P12" s="256"/>
      <c r="Q12" s="257"/>
      <c r="R12" s="258"/>
      <c r="S12" s="212"/>
      <c r="T12" s="302"/>
      <c r="U12" s="263"/>
      <c r="V12" s="262" t="s">
        <v>2009</v>
      </c>
      <c r="W12" s="264"/>
    </row>
    <row r="13" spans="1:23" s="8" customFormat="1" ht="18.75" customHeight="1">
      <c r="A13" s="252"/>
      <c r="B13" s="253" t="s">
        <v>650</v>
      </c>
      <c r="C13" s="254" t="s">
        <v>1866</v>
      </c>
      <c r="D13" s="211">
        <v>1500</v>
      </c>
      <c r="E13" s="299"/>
      <c r="F13" s="256"/>
      <c r="G13" s="257"/>
      <c r="H13" s="258"/>
      <c r="I13" s="212"/>
      <c r="J13" s="302"/>
      <c r="K13" s="256"/>
      <c r="L13" s="257" t="s">
        <v>1813</v>
      </c>
      <c r="M13" s="254" t="s">
        <v>249</v>
      </c>
      <c r="N13" s="212"/>
      <c r="O13" s="302"/>
      <c r="P13" s="256"/>
      <c r="Q13" s="257"/>
      <c r="R13" s="258"/>
      <c r="S13" s="212"/>
      <c r="T13" s="302"/>
      <c r="U13" s="263"/>
      <c r="V13" s="262"/>
      <c r="W13" s="261"/>
    </row>
    <row r="14" spans="1:23" s="8" customFormat="1" ht="18.75" customHeight="1">
      <c r="A14" s="252"/>
      <c r="B14" s="253" t="s">
        <v>501</v>
      </c>
      <c r="C14" s="254" t="s">
        <v>1866</v>
      </c>
      <c r="D14" s="211">
        <v>1550</v>
      </c>
      <c r="E14" s="299"/>
      <c r="F14" s="256"/>
      <c r="G14" s="257"/>
      <c r="H14" s="258"/>
      <c r="I14" s="212"/>
      <c r="J14" s="302"/>
      <c r="K14" s="256"/>
      <c r="L14" s="257" t="s">
        <v>1814</v>
      </c>
      <c r="M14" s="254" t="s">
        <v>249</v>
      </c>
      <c r="N14" s="212"/>
      <c r="O14" s="302"/>
      <c r="P14" s="256"/>
      <c r="Q14" s="257"/>
      <c r="R14" s="258"/>
      <c r="S14" s="212"/>
      <c r="T14" s="302"/>
      <c r="U14" s="263"/>
      <c r="V14" s="260"/>
      <c r="W14" s="261"/>
    </row>
    <row r="15" spans="1:23" s="8" customFormat="1" ht="18.75" customHeight="1">
      <c r="A15" s="252"/>
      <c r="B15" s="253" t="s">
        <v>502</v>
      </c>
      <c r="C15" s="254" t="s">
        <v>1866</v>
      </c>
      <c r="D15" s="211">
        <v>1750</v>
      </c>
      <c r="E15" s="299"/>
      <c r="F15" s="256"/>
      <c r="G15" s="257"/>
      <c r="H15" s="258"/>
      <c r="I15" s="212"/>
      <c r="J15" s="302"/>
      <c r="K15" s="256"/>
      <c r="L15" s="257" t="s">
        <v>671</v>
      </c>
      <c r="M15" s="254" t="s">
        <v>249</v>
      </c>
      <c r="N15" s="212"/>
      <c r="O15" s="302"/>
      <c r="P15" s="256"/>
      <c r="Q15" s="257"/>
      <c r="R15" s="258"/>
      <c r="S15" s="212"/>
      <c r="T15" s="302"/>
      <c r="U15" s="263" t="s">
        <v>337</v>
      </c>
      <c r="V15" s="260" t="s">
        <v>2047</v>
      </c>
      <c r="W15" s="261"/>
    </row>
    <row r="16" spans="1:23" s="8" customFormat="1" ht="18.75" customHeight="1">
      <c r="A16" s="252"/>
      <c r="B16" s="253" t="s">
        <v>503</v>
      </c>
      <c r="C16" s="254" t="s">
        <v>1865</v>
      </c>
      <c r="D16" s="211">
        <v>1850</v>
      </c>
      <c r="E16" s="299"/>
      <c r="F16" s="256"/>
      <c r="G16" s="257"/>
      <c r="H16" s="254"/>
      <c r="I16" s="212"/>
      <c r="J16" s="302"/>
      <c r="K16" s="256"/>
      <c r="L16" s="257"/>
      <c r="M16" s="254"/>
      <c r="N16" s="212"/>
      <c r="O16" s="302"/>
      <c r="P16" s="256"/>
      <c r="Q16" s="257"/>
      <c r="R16" s="258"/>
      <c r="S16" s="212"/>
      <c r="T16" s="302"/>
      <c r="U16" s="263"/>
      <c r="V16" s="260"/>
      <c r="W16" s="261"/>
    </row>
    <row r="17" spans="1:23" s="8" customFormat="1" ht="18.75" customHeight="1">
      <c r="A17" s="252"/>
      <c r="B17" s="253" t="s">
        <v>504</v>
      </c>
      <c r="C17" s="254" t="s">
        <v>1866</v>
      </c>
      <c r="D17" s="211">
        <v>1400</v>
      </c>
      <c r="E17" s="299"/>
      <c r="F17" s="256"/>
      <c r="G17" s="257"/>
      <c r="H17" s="258"/>
      <c r="I17" s="212"/>
      <c r="J17" s="302"/>
      <c r="K17" s="256"/>
      <c r="L17" s="257"/>
      <c r="M17" s="258"/>
      <c r="N17" s="212"/>
      <c r="O17" s="302"/>
      <c r="P17" s="256"/>
      <c r="Q17" s="257"/>
      <c r="R17" s="258"/>
      <c r="S17" s="212"/>
      <c r="T17" s="302"/>
      <c r="U17" s="263"/>
      <c r="V17" s="260"/>
      <c r="W17" s="261"/>
    </row>
    <row r="18" spans="1:23" s="8" customFormat="1" ht="18.75" customHeight="1">
      <c r="A18" s="252"/>
      <c r="B18" s="253"/>
      <c r="C18" s="254"/>
      <c r="D18" s="211"/>
      <c r="E18" s="299"/>
      <c r="F18" s="256"/>
      <c r="G18" s="257"/>
      <c r="H18" s="258"/>
      <c r="I18" s="212"/>
      <c r="J18" s="302"/>
      <c r="K18" s="256"/>
      <c r="L18" s="257"/>
      <c r="M18" s="258"/>
      <c r="N18" s="212"/>
      <c r="O18" s="302"/>
      <c r="P18" s="256"/>
      <c r="Q18" s="257"/>
      <c r="R18" s="258"/>
      <c r="S18" s="212"/>
      <c r="T18" s="302"/>
      <c r="U18" s="263"/>
      <c r="V18" s="260"/>
      <c r="W18" s="261"/>
    </row>
    <row r="19" spans="1:23" s="8" customFormat="1" ht="18.75" customHeight="1">
      <c r="A19" s="252"/>
      <c r="B19" s="253"/>
      <c r="C19" s="258"/>
      <c r="D19" s="211"/>
      <c r="E19" s="299"/>
      <c r="F19" s="256"/>
      <c r="G19" s="257"/>
      <c r="H19" s="258"/>
      <c r="I19" s="212"/>
      <c r="J19" s="302"/>
      <c r="K19" s="256"/>
      <c r="L19" s="257"/>
      <c r="M19" s="258"/>
      <c r="N19" s="212"/>
      <c r="O19" s="302"/>
      <c r="P19" s="256"/>
      <c r="Q19" s="257"/>
      <c r="R19" s="258"/>
      <c r="S19" s="212"/>
      <c r="T19" s="302"/>
      <c r="U19" s="263"/>
      <c r="V19" s="260"/>
      <c r="W19" s="261"/>
    </row>
    <row r="20" spans="1:23" s="8" customFormat="1" ht="18.75" customHeight="1">
      <c r="A20" s="252"/>
      <c r="B20" s="287"/>
      <c r="C20" s="258"/>
      <c r="D20" s="211"/>
      <c r="E20" s="299"/>
      <c r="F20" s="256"/>
      <c r="G20" s="257"/>
      <c r="H20" s="258"/>
      <c r="I20" s="212"/>
      <c r="J20" s="302"/>
      <c r="K20" s="256"/>
      <c r="L20" s="257"/>
      <c r="M20" s="258"/>
      <c r="N20" s="212"/>
      <c r="O20" s="302"/>
      <c r="P20" s="256"/>
      <c r="Q20" s="257"/>
      <c r="R20" s="258"/>
      <c r="S20" s="212"/>
      <c r="T20" s="302"/>
      <c r="U20" s="263"/>
      <c r="V20" s="260"/>
      <c r="W20" s="261"/>
    </row>
    <row r="21" spans="1:23" s="8" customFormat="1" ht="18.75" customHeight="1">
      <c r="A21" s="252"/>
      <c r="B21" s="287"/>
      <c r="C21" s="258"/>
      <c r="D21" s="211"/>
      <c r="E21" s="299"/>
      <c r="F21" s="256"/>
      <c r="G21" s="257"/>
      <c r="H21" s="258"/>
      <c r="I21" s="212"/>
      <c r="J21" s="302"/>
      <c r="K21" s="256"/>
      <c r="L21" s="257"/>
      <c r="M21" s="258"/>
      <c r="N21" s="212"/>
      <c r="O21" s="302"/>
      <c r="P21" s="256"/>
      <c r="Q21" s="257"/>
      <c r="R21" s="258"/>
      <c r="S21" s="212"/>
      <c r="T21" s="302"/>
      <c r="U21" s="263"/>
      <c r="V21" s="262"/>
      <c r="W21" s="261"/>
    </row>
    <row r="22" spans="1:23" s="8" customFormat="1" ht="18.75" customHeight="1">
      <c r="A22" s="252"/>
      <c r="B22" s="253"/>
      <c r="C22" s="258"/>
      <c r="D22" s="211"/>
      <c r="E22" s="299"/>
      <c r="F22" s="256"/>
      <c r="G22" s="257"/>
      <c r="H22" s="258"/>
      <c r="I22" s="212"/>
      <c r="J22" s="302"/>
      <c r="K22" s="256"/>
      <c r="L22" s="257"/>
      <c r="M22" s="258"/>
      <c r="N22" s="212"/>
      <c r="O22" s="302"/>
      <c r="P22" s="256"/>
      <c r="Q22" s="257"/>
      <c r="R22" s="258"/>
      <c r="S22" s="212"/>
      <c r="T22" s="302"/>
      <c r="U22" s="263"/>
      <c r="V22" s="275"/>
      <c r="W22" s="261"/>
    </row>
    <row r="23" spans="1:23" s="8" customFormat="1" ht="18.75" customHeight="1">
      <c r="A23" s="252"/>
      <c r="B23" s="253"/>
      <c r="C23" s="258"/>
      <c r="D23" s="211"/>
      <c r="E23" s="299"/>
      <c r="F23" s="256"/>
      <c r="G23" s="257"/>
      <c r="H23" s="258"/>
      <c r="I23" s="212"/>
      <c r="J23" s="302"/>
      <c r="K23" s="256"/>
      <c r="L23" s="257"/>
      <c r="M23" s="258"/>
      <c r="N23" s="212"/>
      <c r="O23" s="302"/>
      <c r="P23" s="256"/>
      <c r="Q23" s="257"/>
      <c r="R23" s="258"/>
      <c r="S23" s="212"/>
      <c r="T23" s="302"/>
      <c r="U23" s="263"/>
      <c r="V23" s="262"/>
      <c r="W23" s="261"/>
    </row>
    <row r="24" spans="1:23" s="8" customFormat="1" ht="18.75" customHeight="1">
      <c r="A24" s="252"/>
      <c r="B24" s="253"/>
      <c r="C24" s="258"/>
      <c r="D24" s="211"/>
      <c r="E24" s="299"/>
      <c r="F24" s="256"/>
      <c r="G24" s="257"/>
      <c r="H24" s="258"/>
      <c r="I24" s="212"/>
      <c r="J24" s="302"/>
      <c r="K24" s="256"/>
      <c r="L24" s="257"/>
      <c r="M24" s="258"/>
      <c r="N24" s="212"/>
      <c r="O24" s="302"/>
      <c r="P24" s="256"/>
      <c r="Q24" s="257"/>
      <c r="R24" s="258"/>
      <c r="S24" s="212"/>
      <c r="T24" s="302"/>
      <c r="U24" s="263"/>
      <c r="V24" s="262"/>
      <c r="W24" s="261"/>
    </row>
    <row r="25" spans="1:23" s="8" customFormat="1" ht="18.75" customHeight="1">
      <c r="A25" s="252"/>
      <c r="B25" s="253"/>
      <c r="C25" s="258"/>
      <c r="D25" s="211"/>
      <c r="E25" s="299"/>
      <c r="F25" s="256"/>
      <c r="G25" s="257"/>
      <c r="H25" s="258"/>
      <c r="I25" s="212"/>
      <c r="J25" s="302"/>
      <c r="K25" s="256"/>
      <c r="L25" s="257"/>
      <c r="M25" s="258"/>
      <c r="N25" s="212"/>
      <c r="O25" s="302"/>
      <c r="P25" s="256"/>
      <c r="Q25" s="257"/>
      <c r="R25" s="258"/>
      <c r="S25" s="212"/>
      <c r="T25" s="302"/>
      <c r="U25" s="263"/>
      <c r="V25" s="275"/>
      <c r="W25" s="261"/>
    </row>
    <row r="26" spans="1:23" s="8" customFormat="1" ht="18.75" customHeight="1">
      <c r="A26" s="252"/>
      <c r="B26" s="253"/>
      <c r="C26" s="258"/>
      <c r="D26" s="211"/>
      <c r="E26" s="299"/>
      <c r="F26" s="256"/>
      <c r="G26" s="257"/>
      <c r="H26" s="258"/>
      <c r="I26" s="212"/>
      <c r="J26" s="302"/>
      <c r="K26" s="256"/>
      <c r="L26" s="257"/>
      <c r="M26" s="258"/>
      <c r="N26" s="212"/>
      <c r="O26" s="302"/>
      <c r="P26" s="256"/>
      <c r="Q26" s="257"/>
      <c r="R26" s="258"/>
      <c r="S26" s="212"/>
      <c r="T26" s="302"/>
      <c r="U26" s="263"/>
      <c r="V26" s="260"/>
      <c r="W26" s="261"/>
    </row>
    <row r="27" spans="1:23" s="8" customFormat="1" ht="18.75" customHeight="1">
      <c r="A27" s="252"/>
      <c r="B27" s="253"/>
      <c r="C27" s="258"/>
      <c r="D27" s="211"/>
      <c r="E27" s="299"/>
      <c r="F27" s="256"/>
      <c r="G27" s="257"/>
      <c r="H27" s="258"/>
      <c r="I27" s="212"/>
      <c r="J27" s="302"/>
      <c r="K27" s="256"/>
      <c r="L27" s="257"/>
      <c r="M27" s="258"/>
      <c r="N27" s="212"/>
      <c r="O27" s="302"/>
      <c r="P27" s="256"/>
      <c r="Q27" s="257"/>
      <c r="R27" s="258"/>
      <c r="S27" s="212"/>
      <c r="T27" s="302"/>
      <c r="U27" s="263"/>
      <c r="V27" s="260"/>
      <c r="W27" s="261"/>
    </row>
    <row r="28" spans="1:23" s="8" customFormat="1" ht="18.75" customHeight="1">
      <c r="A28" s="252"/>
      <c r="B28" s="253"/>
      <c r="C28" s="258"/>
      <c r="D28" s="211"/>
      <c r="E28" s="299"/>
      <c r="F28" s="256"/>
      <c r="G28" s="257"/>
      <c r="H28" s="258"/>
      <c r="I28" s="212"/>
      <c r="J28" s="302"/>
      <c r="K28" s="256"/>
      <c r="L28" s="257"/>
      <c r="M28" s="258"/>
      <c r="N28" s="212"/>
      <c r="O28" s="302"/>
      <c r="P28" s="256"/>
      <c r="Q28" s="257"/>
      <c r="R28" s="258"/>
      <c r="S28" s="212"/>
      <c r="T28" s="302"/>
      <c r="U28" s="263"/>
      <c r="V28" s="260"/>
      <c r="W28" s="261"/>
    </row>
    <row r="29" spans="1:23" s="8" customFormat="1" ht="18.75" customHeight="1">
      <c r="A29" s="252"/>
      <c r="B29" s="253"/>
      <c r="C29" s="258"/>
      <c r="D29" s="211"/>
      <c r="E29" s="299"/>
      <c r="F29" s="256"/>
      <c r="G29" s="257"/>
      <c r="H29" s="258"/>
      <c r="I29" s="212"/>
      <c r="J29" s="302"/>
      <c r="K29" s="256"/>
      <c r="L29" s="257"/>
      <c r="M29" s="258"/>
      <c r="N29" s="212"/>
      <c r="O29" s="302"/>
      <c r="P29" s="256"/>
      <c r="Q29" s="257"/>
      <c r="R29" s="258"/>
      <c r="S29" s="212"/>
      <c r="T29" s="302"/>
      <c r="U29" s="263"/>
      <c r="V29" s="260"/>
      <c r="W29" s="261"/>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60"/>
      <c r="W30" s="261"/>
    </row>
    <row r="31" spans="1:23" s="8" customFormat="1" ht="18.75" customHeight="1">
      <c r="A31" s="252"/>
      <c r="B31" s="253"/>
      <c r="C31" s="258"/>
      <c r="D31" s="211"/>
      <c r="E31" s="299"/>
      <c r="F31" s="256"/>
      <c r="G31" s="257"/>
      <c r="H31" s="258"/>
      <c r="I31" s="212"/>
      <c r="J31" s="302"/>
      <c r="K31" s="256"/>
      <c r="L31" s="257"/>
      <c r="M31" s="258"/>
      <c r="N31" s="212"/>
      <c r="O31" s="302"/>
      <c r="P31" s="256"/>
      <c r="Q31" s="257"/>
      <c r="R31" s="258"/>
      <c r="S31" s="212"/>
      <c r="T31" s="302"/>
      <c r="U31" s="263"/>
      <c r="V31" s="260"/>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2"/>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260"/>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0"/>
      <c r="W34" s="261"/>
    </row>
    <row r="35" spans="1:23" s="8" customFormat="1" ht="18.75" customHeight="1">
      <c r="A35" s="252"/>
      <c r="B35" s="253"/>
      <c r="C35" s="258"/>
      <c r="D35" s="211"/>
      <c r="E35" s="299"/>
      <c r="F35" s="256"/>
      <c r="G35" s="257"/>
      <c r="H35" s="258"/>
      <c r="I35" s="212"/>
      <c r="J35" s="255"/>
      <c r="K35" s="256"/>
      <c r="L35" s="257"/>
      <c r="M35" s="258"/>
      <c r="N35" s="212"/>
      <c r="O35" s="255"/>
      <c r="P35" s="256"/>
      <c r="Q35" s="257"/>
      <c r="R35" s="258"/>
      <c r="S35" s="212"/>
      <c r="T35" s="255"/>
      <c r="U35" s="263"/>
      <c r="V35" s="260"/>
      <c r="W35" s="261"/>
    </row>
    <row r="36" spans="1:23" s="8" customFormat="1" ht="19.5" customHeight="1" thickBot="1">
      <c r="A36" s="1098">
        <f>COUNTA(B8:B35)</f>
        <v>10</v>
      </c>
      <c r="B36" s="1099"/>
      <c r="C36" s="1100"/>
      <c r="D36" s="170">
        <f>SUM(D8:D35)</f>
        <v>16750</v>
      </c>
      <c r="E36" s="338">
        <f>SUM(E8:E35)</f>
        <v>0</v>
      </c>
      <c r="F36" s="1136">
        <f>COUNTA(G8:G35)</f>
        <v>3</v>
      </c>
      <c r="G36" s="1102"/>
      <c r="H36" s="1103"/>
      <c r="I36" s="105">
        <f>SUM(I8:I35)</f>
        <v>2450</v>
      </c>
      <c r="J36" s="297">
        <f>SUM(J8:J35)</f>
        <v>0</v>
      </c>
      <c r="K36" s="1101">
        <f>COUNTA(L8:L35)</f>
        <v>6</v>
      </c>
      <c r="L36" s="1102"/>
      <c r="M36" s="1103"/>
      <c r="N36" s="105">
        <f>SUM(N8:N35)</f>
        <v>0</v>
      </c>
      <c r="O36" s="297">
        <f>SUM(O8:O35)</f>
        <v>0</v>
      </c>
      <c r="P36" s="1101">
        <f>COUNTA(Q8:Q35)</f>
        <v>2</v>
      </c>
      <c r="Q36" s="1102"/>
      <c r="R36" s="1103"/>
      <c r="S36" s="105">
        <f>SUM(S8:S35)</f>
        <v>750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sheetData>
  <mergeCells count="14">
    <mergeCell ref="O1:T4"/>
    <mergeCell ref="V6:W6"/>
    <mergeCell ref="F6:G6"/>
    <mergeCell ref="K36:M36"/>
    <mergeCell ref="P36:R36"/>
    <mergeCell ref="U5:W5"/>
    <mergeCell ref="C1:G2"/>
    <mergeCell ref="C3:G4"/>
    <mergeCell ref="J1:L2"/>
    <mergeCell ref="J3:L4"/>
    <mergeCell ref="U2:W4"/>
    <mergeCell ref="H6:J6"/>
    <mergeCell ref="A36:C36"/>
    <mergeCell ref="F36:H36"/>
  </mergeCells>
  <phoneticPr fontId="5"/>
  <dataValidations count="1">
    <dataValidation type="whole" operator="lessThanOrEqual" showInputMessage="1" showErrorMessage="1" sqref="T8:T34 O8:O34 J8:J34 E8:E34" xr:uid="{00000000-0002-0000-0F00-000000000000}">
      <formula1>D8</formula1>
    </dataValidation>
  </dataValidations>
  <hyperlinks>
    <hyperlink ref="U5:W5" location="名古屋市表紙!A1" display="名古屋市表紙へ戻る" xr:uid="{00000000-0004-0000-0F00-000000000000}"/>
  </hyperlinks>
  <printOptions horizontalCentered="1" verticalCentered="1"/>
  <pageMargins left="0.59055118110236227" right="0.59055118110236227" top="0.47244094488188981" bottom="0.47244094488188981" header="0.19685039370078741" footer="0.19685039370078741"/>
  <pageSetup paperSize="9" scale="85" firstPageNumber="16" orientation="landscape" useFirstPageNumber="1" horizontalDpi="4294967292" verticalDpi="400" r:id="rId1"/>
  <headerFooter alignWithMargins="0">
    <oddFooter>&amp;C－&amp;P－&amp;R中日興業（株）</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W3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62">
        <f>名古屋市表紙!C1</f>
        <v>0</v>
      </c>
      <c r="D1" s="1162"/>
      <c r="E1" s="1162"/>
      <c r="F1" s="1162"/>
      <c r="G1" s="1163"/>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64"/>
      <c r="D2" s="1164"/>
      <c r="E2" s="1164"/>
      <c r="F2" s="1164"/>
      <c r="G2" s="1165"/>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263</v>
      </c>
      <c r="D6" s="236"/>
      <c r="E6" s="237"/>
      <c r="F6" s="1105" t="s">
        <v>727</v>
      </c>
      <c r="G6" s="1106"/>
      <c r="H6" s="1104">
        <f>D36+I36+N36+S36</f>
        <v>28400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464</v>
      </c>
      <c r="C8" s="254" t="s">
        <v>1866</v>
      </c>
      <c r="D8" s="211">
        <v>2300</v>
      </c>
      <c r="E8" s="299"/>
      <c r="F8" s="256"/>
      <c r="G8" s="257" t="s">
        <v>719</v>
      </c>
      <c r="H8" s="258"/>
      <c r="I8" s="212">
        <v>500</v>
      </c>
      <c r="J8" s="301"/>
      <c r="K8" s="256"/>
      <c r="L8" s="257" t="s">
        <v>616</v>
      </c>
      <c r="M8" s="254" t="s">
        <v>249</v>
      </c>
      <c r="N8" s="212"/>
      <c r="O8" s="301"/>
      <c r="P8" s="256"/>
      <c r="Q8" s="257" t="s">
        <v>571</v>
      </c>
      <c r="R8" s="258"/>
      <c r="S8" s="212">
        <v>650</v>
      </c>
      <c r="T8" s="301"/>
      <c r="U8" s="263"/>
      <c r="V8" s="276"/>
      <c r="W8" s="261"/>
    </row>
    <row r="9" spans="1:23" s="8" customFormat="1" ht="18.75" customHeight="1">
      <c r="A9" s="252"/>
      <c r="B9" s="253" t="s">
        <v>465</v>
      </c>
      <c r="C9" s="254" t="s">
        <v>729</v>
      </c>
      <c r="D9" s="211">
        <v>1450</v>
      </c>
      <c r="E9" s="299"/>
      <c r="F9" s="256"/>
      <c r="G9" s="257" t="s">
        <v>471</v>
      </c>
      <c r="H9" s="258"/>
      <c r="I9" s="212">
        <v>500</v>
      </c>
      <c r="J9" s="302"/>
      <c r="K9" s="256"/>
      <c r="L9" s="257" t="s">
        <v>1632</v>
      </c>
      <c r="M9" s="254" t="s">
        <v>249</v>
      </c>
      <c r="N9" s="212"/>
      <c r="O9" s="302"/>
      <c r="P9" s="256"/>
      <c r="Q9" s="257" t="s">
        <v>471</v>
      </c>
      <c r="R9" s="258"/>
      <c r="S9" s="212">
        <v>200</v>
      </c>
      <c r="T9" s="302"/>
      <c r="U9" s="263"/>
      <c r="V9" s="276"/>
      <c r="W9" s="261"/>
    </row>
    <row r="10" spans="1:23" s="8" customFormat="1" ht="18.75" customHeight="1">
      <c r="A10" s="252"/>
      <c r="B10" s="253" t="s">
        <v>466</v>
      </c>
      <c r="C10" s="254" t="s">
        <v>729</v>
      </c>
      <c r="D10" s="211">
        <v>1300</v>
      </c>
      <c r="E10" s="299"/>
      <c r="F10" s="256"/>
      <c r="G10" s="257" t="s">
        <v>464</v>
      </c>
      <c r="H10" s="258"/>
      <c r="I10" s="212">
        <v>350</v>
      </c>
      <c r="J10" s="302"/>
      <c r="K10" s="256"/>
      <c r="L10" s="257" t="s">
        <v>665</v>
      </c>
      <c r="M10" s="254" t="s">
        <v>249</v>
      </c>
      <c r="N10" s="212"/>
      <c r="O10" s="302"/>
      <c r="P10" s="256"/>
      <c r="Q10" s="257" t="s">
        <v>1636</v>
      </c>
      <c r="R10" s="258"/>
      <c r="S10" s="212">
        <v>600</v>
      </c>
      <c r="T10" s="302"/>
      <c r="U10" s="263"/>
      <c r="V10" s="276"/>
      <c r="W10" s="261"/>
    </row>
    <row r="11" spans="1:23" s="8" customFormat="1" ht="18.75" customHeight="1">
      <c r="A11" s="252" t="s">
        <v>246</v>
      </c>
      <c r="B11" s="253" t="s">
        <v>467</v>
      </c>
      <c r="C11" s="254" t="s">
        <v>1866</v>
      </c>
      <c r="D11" s="211">
        <v>2100</v>
      </c>
      <c r="E11" s="299"/>
      <c r="F11" s="256"/>
      <c r="G11" s="257" t="s">
        <v>1097</v>
      </c>
      <c r="H11" s="258"/>
      <c r="I11" s="212">
        <v>500</v>
      </c>
      <c r="J11" s="302"/>
      <c r="K11" s="256"/>
      <c r="L11" s="257" t="s">
        <v>688</v>
      </c>
      <c r="M11" s="254" t="s">
        <v>249</v>
      </c>
      <c r="N11" s="212"/>
      <c r="O11" s="302"/>
      <c r="P11" s="256"/>
      <c r="Q11" s="257" t="s">
        <v>474</v>
      </c>
      <c r="R11" s="258"/>
      <c r="S11" s="212">
        <v>600</v>
      </c>
      <c r="T11" s="302"/>
      <c r="U11" s="263" t="s">
        <v>246</v>
      </c>
      <c r="V11" s="571" t="s">
        <v>1985</v>
      </c>
      <c r="W11" s="261"/>
    </row>
    <row r="12" spans="1:23" s="8" customFormat="1" ht="18.75" customHeight="1">
      <c r="A12" s="252"/>
      <c r="B12" s="253" t="s">
        <v>468</v>
      </c>
      <c r="C12" s="254" t="s">
        <v>1866</v>
      </c>
      <c r="D12" s="211">
        <v>2100</v>
      </c>
      <c r="E12" s="299"/>
      <c r="F12" s="256"/>
      <c r="G12" s="257"/>
      <c r="H12" s="258"/>
      <c r="I12" s="212"/>
      <c r="J12" s="302"/>
      <c r="K12" s="256"/>
      <c r="L12" s="257" t="s">
        <v>617</v>
      </c>
      <c r="M12" s="254" t="s">
        <v>249</v>
      </c>
      <c r="N12" s="212"/>
      <c r="O12" s="302"/>
      <c r="P12" s="256"/>
      <c r="Q12" s="257" t="s">
        <v>464</v>
      </c>
      <c r="R12" s="258"/>
      <c r="S12" s="212">
        <v>350</v>
      </c>
      <c r="T12" s="302"/>
      <c r="U12" s="263"/>
      <c r="V12" s="571"/>
      <c r="W12" s="261"/>
    </row>
    <row r="13" spans="1:23" s="8" customFormat="1" ht="18.75" customHeight="1">
      <c r="A13" s="252" t="s">
        <v>252</v>
      </c>
      <c r="B13" s="253" t="s">
        <v>469</v>
      </c>
      <c r="C13" s="254" t="s">
        <v>1866</v>
      </c>
      <c r="D13" s="211">
        <v>2400</v>
      </c>
      <c r="E13" s="299"/>
      <c r="F13" s="256"/>
      <c r="G13" s="257"/>
      <c r="H13" s="258"/>
      <c r="I13" s="212"/>
      <c r="J13" s="302"/>
      <c r="K13" s="256"/>
      <c r="L13" s="257" t="s">
        <v>666</v>
      </c>
      <c r="M13" s="254" t="s">
        <v>249</v>
      </c>
      <c r="N13" s="212"/>
      <c r="O13" s="302"/>
      <c r="P13" s="256"/>
      <c r="Q13" s="257" t="s">
        <v>572</v>
      </c>
      <c r="R13" s="258"/>
      <c r="S13" s="212">
        <v>250</v>
      </c>
      <c r="T13" s="302"/>
      <c r="U13" s="263" t="s">
        <v>252</v>
      </c>
      <c r="V13" s="571" t="s">
        <v>1986</v>
      </c>
      <c r="W13" s="261"/>
    </row>
    <row r="14" spans="1:23" s="8" customFormat="1" ht="18.75" customHeight="1">
      <c r="A14" s="252"/>
      <c r="B14" s="253" t="s">
        <v>470</v>
      </c>
      <c r="C14" s="254" t="s">
        <v>1866</v>
      </c>
      <c r="D14" s="211">
        <v>1250</v>
      </c>
      <c r="E14" s="299"/>
      <c r="F14" s="256"/>
      <c r="G14" s="257"/>
      <c r="H14" s="258"/>
      <c r="I14" s="212"/>
      <c r="J14" s="302"/>
      <c r="K14" s="256"/>
      <c r="L14" s="257" t="s">
        <v>618</v>
      </c>
      <c r="M14" s="254" t="s">
        <v>249</v>
      </c>
      <c r="N14" s="212"/>
      <c r="O14" s="302"/>
      <c r="P14" s="256"/>
      <c r="Q14" s="257"/>
      <c r="R14" s="258"/>
      <c r="S14" s="212"/>
      <c r="T14" s="302"/>
      <c r="U14" s="263"/>
      <c r="V14" s="571"/>
      <c r="W14" s="261"/>
    </row>
    <row r="15" spans="1:23" s="8" customFormat="1" ht="18.75" customHeight="1">
      <c r="A15" s="252"/>
      <c r="B15" s="253" t="s">
        <v>471</v>
      </c>
      <c r="C15" s="254" t="s">
        <v>1866</v>
      </c>
      <c r="D15" s="211">
        <v>2450</v>
      </c>
      <c r="E15" s="299"/>
      <c r="F15" s="256"/>
      <c r="G15" s="257"/>
      <c r="H15" s="258"/>
      <c r="I15" s="212"/>
      <c r="J15" s="302"/>
      <c r="K15" s="256"/>
      <c r="L15" s="257" t="s">
        <v>626</v>
      </c>
      <c r="M15" s="254" t="s">
        <v>249</v>
      </c>
      <c r="N15" s="212"/>
      <c r="O15" s="302"/>
      <c r="P15" s="256"/>
      <c r="Q15" s="257"/>
      <c r="R15" s="258"/>
      <c r="S15" s="212"/>
      <c r="T15" s="302"/>
      <c r="U15" s="263"/>
      <c r="V15" s="571"/>
      <c r="W15" s="261"/>
    </row>
    <row r="16" spans="1:23" s="8" customFormat="1" ht="18.75" customHeight="1">
      <c r="A16" s="252"/>
      <c r="B16" s="253" t="s">
        <v>472</v>
      </c>
      <c r="C16" s="254" t="s">
        <v>1866</v>
      </c>
      <c r="D16" s="211">
        <v>1750</v>
      </c>
      <c r="E16" s="299"/>
      <c r="F16" s="256"/>
      <c r="G16" s="257"/>
      <c r="H16" s="258"/>
      <c r="I16" s="212"/>
      <c r="J16" s="302"/>
      <c r="K16" s="256"/>
      <c r="L16" s="257" t="s">
        <v>1971</v>
      </c>
      <c r="M16" s="254" t="s">
        <v>249</v>
      </c>
      <c r="N16" s="212"/>
      <c r="O16" s="302"/>
      <c r="P16" s="256"/>
      <c r="Q16" s="257"/>
      <c r="R16" s="258"/>
      <c r="S16" s="212"/>
      <c r="T16" s="302"/>
      <c r="U16" s="263"/>
      <c r="V16" s="571"/>
      <c r="W16" s="261"/>
    </row>
    <row r="17" spans="1:23" s="8" customFormat="1" ht="18.75" customHeight="1">
      <c r="A17" s="252"/>
      <c r="B17" s="253" t="s">
        <v>474</v>
      </c>
      <c r="C17" s="254" t="s">
        <v>1865</v>
      </c>
      <c r="D17" s="211">
        <v>1650</v>
      </c>
      <c r="E17" s="299"/>
      <c r="F17" s="256"/>
      <c r="G17" s="257"/>
      <c r="H17" s="258"/>
      <c r="I17" s="212"/>
      <c r="J17" s="302"/>
      <c r="K17" s="256"/>
      <c r="L17" s="257" t="s">
        <v>615</v>
      </c>
      <c r="M17" s="258"/>
      <c r="N17" s="212">
        <v>450</v>
      </c>
      <c r="O17" s="302"/>
      <c r="P17" s="256"/>
      <c r="Q17" s="257"/>
      <c r="R17" s="258"/>
      <c r="S17" s="212"/>
      <c r="T17" s="302"/>
      <c r="U17" s="263"/>
      <c r="V17" s="571"/>
      <c r="W17" s="261"/>
    </row>
    <row r="18" spans="1:23" s="8" customFormat="1" ht="18.75" customHeight="1">
      <c r="A18" s="252"/>
      <c r="B18" s="253" t="s">
        <v>475</v>
      </c>
      <c r="C18" s="254" t="s">
        <v>1866</v>
      </c>
      <c r="D18" s="211">
        <v>2100</v>
      </c>
      <c r="E18" s="299"/>
      <c r="F18" s="256"/>
      <c r="G18" s="257"/>
      <c r="H18" s="258"/>
      <c r="I18" s="212"/>
      <c r="J18" s="302"/>
      <c r="K18" s="256"/>
      <c r="L18" s="257" t="s">
        <v>1972</v>
      </c>
      <c r="M18" s="254" t="s">
        <v>249</v>
      </c>
      <c r="N18" s="212"/>
      <c r="O18" s="302"/>
      <c r="P18" s="256"/>
      <c r="Q18" s="257"/>
      <c r="R18" s="258"/>
      <c r="S18" s="212"/>
      <c r="T18" s="302"/>
      <c r="U18" s="263"/>
      <c r="V18" s="571"/>
      <c r="W18" s="261"/>
    </row>
    <row r="19" spans="1:23" s="8" customFormat="1" ht="18.75" customHeight="1">
      <c r="A19" s="252"/>
      <c r="B19" s="253" t="s">
        <v>476</v>
      </c>
      <c r="C19" s="254" t="s">
        <v>1866</v>
      </c>
      <c r="D19" s="211">
        <v>1700</v>
      </c>
      <c r="E19" s="299"/>
      <c r="F19" s="256"/>
      <c r="G19" s="257"/>
      <c r="H19" s="258"/>
      <c r="I19" s="212"/>
      <c r="J19" s="302"/>
      <c r="K19" s="256"/>
      <c r="L19" s="257" t="s">
        <v>1973</v>
      </c>
      <c r="M19" s="254" t="s">
        <v>249</v>
      </c>
      <c r="N19" s="212"/>
      <c r="O19" s="302"/>
      <c r="P19" s="256"/>
      <c r="Q19" s="257"/>
      <c r="R19" s="258"/>
      <c r="S19" s="212"/>
      <c r="T19" s="302"/>
      <c r="U19" s="263"/>
      <c r="V19" s="276"/>
      <c r="W19" s="261"/>
    </row>
    <row r="20" spans="1:23" s="8" customFormat="1" ht="18.75" customHeight="1">
      <c r="A20" s="252"/>
      <c r="B20" s="253" t="s">
        <v>477</v>
      </c>
      <c r="C20" s="254" t="s">
        <v>1866</v>
      </c>
      <c r="D20" s="211">
        <v>900</v>
      </c>
      <c r="E20" s="299"/>
      <c r="F20" s="256"/>
      <c r="G20" s="257"/>
      <c r="H20" s="258"/>
      <c r="I20" s="212"/>
      <c r="J20" s="302"/>
      <c r="K20" s="256"/>
      <c r="L20" s="257" t="s">
        <v>619</v>
      </c>
      <c r="M20" s="254" t="s">
        <v>249</v>
      </c>
      <c r="N20" s="212"/>
      <c r="O20" s="302"/>
      <c r="P20" s="256"/>
      <c r="Q20" s="257"/>
      <c r="R20" s="258"/>
      <c r="S20" s="212"/>
      <c r="T20" s="302"/>
      <c r="U20" s="263"/>
      <c r="V20" s="276"/>
      <c r="W20" s="261"/>
    </row>
    <row r="21" spans="1:23" s="8" customFormat="1" ht="18.75" customHeight="1">
      <c r="A21" s="252"/>
      <c r="B21" s="253"/>
      <c r="C21" s="254"/>
      <c r="D21" s="211"/>
      <c r="E21" s="299"/>
      <c r="F21" s="256"/>
      <c r="G21" s="257"/>
      <c r="H21" s="258"/>
      <c r="I21" s="212"/>
      <c r="J21" s="302"/>
      <c r="K21" s="256"/>
      <c r="L21" s="257"/>
      <c r="M21" s="254"/>
      <c r="N21" s="212"/>
      <c r="O21" s="302"/>
      <c r="P21" s="256"/>
      <c r="Q21" s="257"/>
      <c r="R21" s="258"/>
      <c r="S21" s="212"/>
      <c r="T21" s="302"/>
      <c r="U21" s="263"/>
      <c r="V21" s="276"/>
      <c r="W21" s="261"/>
    </row>
    <row r="22" spans="1:23" s="8" customFormat="1" ht="18.75" customHeight="1">
      <c r="A22" s="252"/>
      <c r="B22" s="253"/>
      <c r="C22" s="254"/>
      <c r="D22" s="211"/>
      <c r="E22" s="299"/>
      <c r="F22" s="256"/>
      <c r="G22" s="257"/>
      <c r="H22" s="258"/>
      <c r="I22" s="212"/>
      <c r="J22" s="302"/>
      <c r="K22" s="256"/>
      <c r="L22" s="257"/>
      <c r="M22" s="254"/>
      <c r="N22" s="212"/>
      <c r="O22" s="302"/>
      <c r="P22" s="256"/>
      <c r="Q22" s="257"/>
      <c r="R22" s="258"/>
      <c r="S22" s="212"/>
      <c r="T22" s="302"/>
      <c r="U22" s="263"/>
      <c r="V22" s="276"/>
      <c r="W22" s="261"/>
    </row>
    <row r="23" spans="1:23" s="8" customFormat="1" ht="18.75" customHeight="1">
      <c r="A23" s="252"/>
      <c r="B23" s="253"/>
      <c r="C23" s="254"/>
      <c r="D23" s="211"/>
      <c r="E23" s="299"/>
      <c r="F23" s="256"/>
      <c r="G23" s="257"/>
      <c r="H23" s="258"/>
      <c r="I23" s="212"/>
      <c r="J23" s="302"/>
      <c r="K23" s="256"/>
      <c r="L23" s="257"/>
      <c r="M23" s="254"/>
      <c r="N23" s="212"/>
      <c r="O23" s="302"/>
      <c r="P23" s="256"/>
      <c r="Q23" s="257"/>
      <c r="R23" s="258"/>
      <c r="S23" s="212"/>
      <c r="T23" s="302"/>
      <c r="U23" s="263"/>
      <c r="V23" s="262"/>
      <c r="W23" s="261"/>
    </row>
    <row r="24" spans="1:23" s="8" customFormat="1" ht="18.75" customHeight="1">
      <c r="A24" s="252"/>
      <c r="B24" s="253"/>
      <c r="C24" s="254"/>
      <c r="D24" s="211"/>
      <c r="E24" s="299"/>
      <c r="F24" s="256"/>
      <c r="G24" s="257"/>
      <c r="H24" s="258"/>
      <c r="I24" s="212"/>
      <c r="J24" s="302"/>
      <c r="K24" s="256"/>
      <c r="L24" s="257"/>
      <c r="M24" s="254"/>
      <c r="N24" s="212"/>
      <c r="O24" s="302"/>
      <c r="P24" s="256"/>
      <c r="Q24" s="257"/>
      <c r="R24" s="258"/>
      <c r="S24" s="212"/>
      <c r="T24" s="302"/>
      <c r="U24" s="263"/>
      <c r="V24" s="262"/>
      <c r="W24" s="261"/>
    </row>
    <row r="25" spans="1:23" s="8" customFormat="1" ht="18.75" customHeight="1">
      <c r="A25" s="252"/>
      <c r="B25" s="253"/>
      <c r="C25" s="254"/>
      <c r="D25" s="211"/>
      <c r="E25" s="299"/>
      <c r="F25" s="256"/>
      <c r="G25" s="257"/>
      <c r="H25" s="258"/>
      <c r="I25" s="212"/>
      <c r="J25" s="302"/>
      <c r="K25" s="256"/>
      <c r="L25" s="257"/>
      <c r="M25" s="254"/>
      <c r="N25" s="212"/>
      <c r="O25" s="302"/>
      <c r="P25" s="256"/>
      <c r="Q25" s="257"/>
      <c r="R25" s="258"/>
      <c r="S25" s="212"/>
      <c r="T25" s="302"/>
      <c r="U25" s="263"/>
      <c r="V25" s="262"/>
      <c r="W25" s="261"/>
    </row>
    <row r="26" spans="1:23" s="8" customFormat="1" ht="18.75" customHeight="1">
      <c r="A26" s="252"/>
      <c r="B26" s="253"/>
      <c r="C26" s="254"/>
      <c r="D26" s="211"/>
      <c r="E26" s="299"/>
      <c r="F26" s="256"/>
      <c r="G26" s="257"/>
      <c r="H26" s="258"/>
      <c r="I26" s="212"/>
      <c r="J26" s="302"/>
      <c r="K26" s="256"/>
      <c r="L26" s="257"/>
      <c r="M26" s="254"/>
      <c r="N26" s="212"/>
      <c r="O26" s="302"/>
      <c r="P26" s="256"/>
      <c r="Q26" s="257"/>
      <c r="R26" s="258"/>
      <c r="S26" s="212"/>
      <c r="T26" s="302"/>
      <c r="U26" s="263"/>
      <c r="V26" s="262"/>
      <c r="W26" s="261"/>
    </row>
    <row r="27" spans="1:23" s="8" customFormat="1" ht="18.75" customHeight="1">
      <c r="A27" s="252"/>
      <c r="B27" s="253"/>
      <c r="C27" s="258"/>
      <c r="D27" s="211"/>
      <c r="E27" s="299"/>
      <c r="F27" s="256"/>
      <c r="G27" s="257"/>
      <c r="H27" s="258"/>
      <c r="I27" s="212"/>
      <c r="J27" s="302"/>
      <c r="K27" s="256"/>
      <c r="L27" s="257"/>
      <c r="M27" s="258"/>
      <c r="N27" s="212"/>
      <c r="O27" s="302"/>
      <c r="P27" s="256"/>
      <c r="Q27" s="257"/>
      <c r="R27" s="258"/>
      <c r="S27" s="212"/>
      <c r="T27" s="302"/>
      <c r="U27" s="263"/>
      <c r="V27" s="262"/>
      <c r="W27" s="261"/>
    </row>
    <row r="28" spans="1:23" s="8" customFormat="1" ht="18.75" customHeight="1">
      <c r="A28" s="252"/>
      <c r="B28" s="254"/>
      <c r="C28" s="258"/>
      <c r="D28" s="211"/>
      <c r="E28" s="299"/>
      <c r="F28" s="256"/>
      <c r="G28" s="257"/>
      <c r="H28" s="258"/>
      <c r="I28" s="212"/>
      <c r="J28" s="302"/>
      <c r="K28" s="256"/>
      <c r="L28" s="257"/>
      <c r="M28" s="258"/>
      <c r="N28" s="212"/>
      <c r="O28" s="302"/>
      <c r="P28" s="256"/>
      <c r="Q28" s="257"/>
      <c r="R28" s="258"/>
      <c r="S28" s="212"/>
      <c r="T28" s="302"/>
      <c r="U28" s="263"/>
      <c r="V28" s="262"/>
      <c r="W28" s="261"/>
    </row>
    <row r="29" spans="1:23" s="8" customFormat="1" ht="18.75" customHeight="1">
      <c r="A29" s="252"/>
      <c r="B29" s="253"/>
      <c r="C29" s="258"/>
      <c r="D29" s="211"/>
      <c r="E29" s="299"/>
      <c r="F29" s="256"/>
      <c r="G29" s="257"/>
      <c r="H29" s="258"/>
      <c r="I29" s="212"/>
      <c r="J29" s="302"/>
      <c r="K29" s="256"/>
      <c r="L29" s="257"/>
      <c r="M29" s="258"/>
      <c r="N29" s="212"/>
      <c r="O29" s="302"/>
      <c r="P29" s="256"/>
      <c r="Q29" s="257"/>
      <c r="R29" s="258"/>
      <c r="S29" s="212"/>
      <c r="T29" s="302"/>
      <c r="U29" s="263"/>
      <c r="V29" s="262"/>
      <c r="W29" s="261"/>
    </row>
    <row r="30" spans="1:23" s="8" customFormat="1" ht="18.75" customHeight="1">
      <c r="A30" s="252"/>
      <c r="B30" s="253"/>
      <c r="C30" s="258"/>
      <c r="D30" s="211"/>
      <c r="E30" s="299"/>
      <c r="F30" s="256"/>
      <c r="G30" s="257"/>
      <c r="H30" s="258"/>
      <c r="I30" s="212"/>
      <c r="J30" s="302"/>
      <c r="K30" s="256"/>
      <c r="L30" s="257"/>
      <c r="M30" s="258"/>
      <c r="N30" s="212"/>
      <c r="O30" s="302"/>
      <c r="P30" s="256"/>
      <c r="Q30" s="257"/>
      <c r="R30" s="258"/>
      <c r="S30" s="212"/>
      <c r="T30" s="302"/>
      <c r="U30" s="263"/>
      <c r="V30" s="262"/>
      <c r="W30" s="261"/>
    </row>
    <row r="31" spans="1:23" s="8" customFormat="1" ht="18.75" customHeight="1">
      <c r="A31" s="252"/>
      <c r="B31" s="253"/>
      <c r="C31" s="258"/>
      <c r="D31" s="211"/>
      <c r="E31" s="299"/>
      <c r="F31" s="256"/>
      <c r="G31" s="257"/>
      <c r="H31" s="258"/>
      <c r="I31" s="212"/>
      <c r="J31" s="302"/>
      <c r="K31" s="256"/>
      <c r="L31" s="257"/>
      <c r="M31" s="258"/>
      <c r="N31" s="212"/>
      <c r="O31" s="302"/>
      <c r="P31" s="256"/>
      <c r="Q31" s="257"/>
      <c r="R31" s="258"/>
      <c r="S31" s="212"/>
      <c r="T31" s="302"/>
      <c r="U31" s="263"/>
      <c r="V31" s="262"/>
      <c r="W31" s="261"/>
    </row>
    <row r="32" spans="1:23" s="8" customFormat="1" ht="18.75" customHeight="1">
      <c r="A32" s="252"/>
      <c r="B32" s="253"/>
      <c r="C32" s="258"/>
      <c r="D32" s="211"/>
      <c r="E32" s="299"/>
      <c r="F32" s="256"/>
      <c r="G32" s="257"/>
      <c r="H32" s="258"/>
      <c r="I32" s="212"/>
      <c r="J32" s="302"/>
      <c r="K32" s="256"/>
      <c r="L32" s="257"/>
      <c r="M32" s="258"/>
      <c r="N32" s="212"/>
      <c r="O32" s="302"/>
      <c r="P32" s="256"/>
      <c r="Q32" s="257"/>
      <c r="R32" s="258"/>
      <c r="S32" s="212"/>
      <c r="T32" s="302"/>
      <c r="U32" s="263"/>
      <c r="V32" s="262"/>
      <c r="W32" s="261"/>
    </row>
    <row r="33" spans="1:23" s="8" customFormat="1" ht="18.75" customHeight="1">
      <c r="A33" s="252"/>
      <c r="B33" s="253"/>
      <c r="C33" s="258"/>
      <c r="D33" s="211"/>
      <c r="E33" s="299"/>
      <c r="F33" s="256"/>
      <c r="G33" s="257"/>
      <c r="H33" s="258"/>
      <c r="I33" s="212"/>
      <c r="J33" s="302"/>
      <c r="K33" s="256"/>
      <c r="L33" s="257"/>
      <c r="M33" s="258"/>
      <c r="N33" s="212"/>
      <c r="O33" s="302"/>
      <c r="P33" s="256"/>
      <c r="Q33" s="257"/>
      <c r="R33" s="258"/>
      <c r="S33" s="212"/>
      <c r="T33" s="302"/>
      <c r="U33" s="263"/>
      <c r="V33" s="262"/>
      <c r="W33" s="261"/>
    </row>
    <row r="34" spans="1:23" s="8" customFormat="1" ht="18.75" customHeight="1">
      <c r="A34" s="252"/>
      <c r="B34" s="253"/>
      <c r="C34" s="258"/>
      <c r="D34" s="211"/>
      <c r="E34" s="299"/>
      <c r="F34" s="256"/>
      <c r="G34" s="257"/>
      <c r="H34" s="258"/>
      <c r="I34" s="212"/>
      <c r="J34" s="302"/>
      <c r="K34" s="256"/>
      <c r="L34" s="257"/>
      <c r="M34" s="258"/>
      <c r="N34" s="212"/>
      <c r="O34" s="302"/>
      <c r="P34" s="256"/>
      <c r="Q34" s="257"/>
      <c r="R34" s="258"/>
      <c r="S34" s="212"/>
      <c r="T34" s="302"/>
      <c r="U34" s="263"/>
      <c r="V34" s="262"/>
      <c r="W34" s="261"/>
    </row>
    <row r="35" spans="1:23" s="8" customFormat="1" ht="18.75" customHeight="1">
      <c r="A35" s="252"/>
      <c r="B35" s="253"/>
      <c r="C35" s="258"/>
      <c r="D35" s="211"/>
      <c r="E35" s="299"/>
      <c r="F35" s="256"/>
      <c r="G35" s="257"/>
      <c r="H35" s="258"/>
      <c r="I35" s="212"/>
      <c r="J35" s="255"/>
      <c r="K35" s="256"/>
      <c r="L35" s="257"/>
      <c r="M35" s="258"/>
      <c r="N35" s="212"/>
      <c r="O35" s="255"/>
      <c r="P35" s="256"/>
      <c r="Q35" s="257"/>
      <c r="R35" s="258"/>
      <c r="S35" s="212"/>
      <c r="T35" s="255"/>
      <c r="U35" s="263"/>
      <c r="V35" s="262"/>
      <c r="W35" s="261"/>
    </row>
    <row r="36" spans="1:23" s="8" customFormat="1" ht="19.5" customHeight="1" thickBot="1">
      <c r="A36" s="1098">
        <f>COUNTA(B8:B35)</f>
        <v>13</v>
      </c>
      <c r="B36" s="1099"/>
      <c r="C36" s="1100"/>
      <c r="D36" s="170">
        <f>SUM(D8:D35)</f>
        <v>23450</v>
      </c>
      <c r="E36" s="338">
        <f>SUM(E8:E35)</f>
        <v>0</v>
      </c>
      <c r="F36" s="1136">
        <f>COUNTA(G8:G35)</f>
        <v>4</v>
      </c>
      <c r="G36" s="1102"/>
      <c r="H36" s="1103"/>
      <c r="I36" s="105">
        <f>SUM(I8:I35)</f>
        <v>1850</v>
      </c>
      <c r="J36" s="297">
        <f>SUM(J8:J35)</f>
        <v>0</v>
      </c>
      <c r="K36" s="1101">
        <f>COUNTA(L8:L35)</f>
        <v>13</v>
      </c>
      <c r="L36" s="1102"/>
      <c r="M36" s="1103"/>
      <c r="N36" s="105">
        <f>SUM(N8:N35)</f>
        <v>450</v>
      </c>
      <c r="O36" s="297">
        <f>SUM(O8:O35)</f>
        <v>0</v>
      </c>
      <c r="P36" s="1101">
        <f>COUNTA(Q8:Q35)</f>
        <v>6</v>
      </c>
      <c r="Q36" s="1102"/>
      <c r="R36" s="1103"/>
      <c r="S36" s="105">
        <f>SUM(S8:S35)</f>
        <v>2650</v>
      </c>
      <c r="T36" s="298">
        <f>SUM(T8:T35)</f>
        <v>0</v>
      </c>
      <c r="U36" s="80"/>
      <c r="V36" s="82"/>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sheetData>
  <mergeCells count="14">
    <mergeCell ref="C3:G4"/>
    <mergeCell ref="J1:L2"/>
    <mergeCell ref="J3:L4"/>
    <mergeCell ref="U2:W4"/>
    <mergeCell ref="O1:T4"/>
    <mergeCell ref="C1:G2"/>
    <mergeCell ref="U5:W5"/>
    <mergeCell ref="A36:C36"/>
    <mergeCell ref="F36:H36"/>
    <mergeCell ref="V6:W6"/>
    <mergeCell ref="F6:G6"/>
    <mergeCell ref="K36:M36"/>
    <mergeCell ref="P36:R36"/>
    <mergeCell ref="H6:J6"/>
  </mergeCells>
  <phoneticPr fontId="5"/>
  <dataValidations count="1">
    <dataValidation type="whole" operator="lessThanOrEqual" showInputMessage="1" showErrorMessage="1" sqref="T8:T34 O8:O34 J8:J34 E8:E34" xr:uid="{00000000-0002-0000-1000-000000000000}">
      <formula1>D8</formula1>
    </dataValidation>
  </dataValidations>
  <hyperlinks>
    <hyperlink ref="U5:W5" location="名古屋市表紙!A1" display="名古屋市表紙へ戻る" xr:uid="{00000000-0004-0000-1000-000000000000}"/>
  </hyperlinks>
  <printOptions horizontalCentered="1" verticalCentered="1"/>
  <pageMargins left="0.59055118110236227" right="0.59055118110236227" top="0.47244094488188981" bottom="0.47244094488188981" header="0.19685039370078741" footer="0.19685039370078741"/>
  <pageSetup paperSize="9" scale="85" firstPageNumber="17" fitToHeight="0" orientation="landscape" useFirstPageNumber="1" horizontalDpi="4294967292" verticalDpi="400" r:id="rId1"/>
  <headerFooter alignWithMargins="0">
    <oddFooter>&amp;C－&amp;P－&amp;R中日興業（株）</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W47"/>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67">
        <f>名古屋市表紙!R2</f>
        <v>0</v>
      </c>
      <c r="V2" s="1168"/>
      <c r="W2" s="1169"/>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67"/>
      <c r="V3" s="1168"/>
      <c r="W3" s="1169"/>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70"/>
      <c r="V4" s="1171"/>
      <c r="W4" s="1172"/>
    </row>
    <row r="5" spans="1:23" ht="15" customHeight="1">
      <c r="U5" s="1107" t="s">
        <v>644</v>
      </c>
      <c r="V5" s="1107"/>
      <c r="W5" s="1107"/>
    </row>
    <row r="6" spans="1:23" s="9" customFormat="1" ht="21" customHeight="1" thickBot="1">
      <c r="A6" s="233" t="s">
        <v>269</v>
      </c>
      <c r="B6" s="234"/>
      <c r="C6" s="235" t="s">
        <v>264</v>
      </c>
      <c r="D6" s="236"/>
      <c r="E6" s="237"/>
      <c r="F6" s="1105" t="s">
        <v>727</v>
      </c>
      <c r="G6" s="1106"/>
      <c r="H6" s="1104">
        <f>D36+I36+N36+S36</f>
        <v>45150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478</v>
      </c>
      <c r="C8" s="254" t="s">
        <v>1865</v>
      </c>
      <c r="D8" s="211">
        <v>2100</v>
      </c>
      <c r="E8" s="299"/>
      <c r="F8" s="256"/>
      <c r="G8" s="257" t="s">
        <v>479</v>
      </c>
      <c r="H8" s="258"/>
      <c r="I8" s="212">
        <v>300</v>
      </c>
      <c r="J8" s="301"/>
      <c r="K8" s="256"/>
      <c r="L8" s="257" t="s">
        <v>479</v>
      </c>
      <c r="M8" s="258"/>
      <c r="N8" s="212">
        <v>500</v>
      </c>
      <c r="O8" s="301"/>
      <c r="P8" s="256"/>
      <c r="Q8" s="257" t="s">
        <v>1761</v>
      </c>
      <c r="R8" s="258"/>
      <c r="S8" s="212">
        <v>550</v>
      </c>
      <c r="T8" s="301"/>
      <c r="U8" s="263"/>
      <c r="V8" s="260"/>
      <c r="W8" s="261"/>
    </row>
    <row r="9" spans="1:23" s="8" customFormat="1" ht="18.75" customHeight="1">
      <c r="A9" s="252"/>
      <c r="B9" s="253" t="s">
        <v>479</v>
      </c>
      <c r="C9" s="254" t="s">
        <v>728</v>
      </c>
      <c r="D9" s="211">
        <v>2000</v>
      </c>
      <c r="E9" s="299"/>
      <c r="F9" s="256"/>
      <c r="G9" s="257" t="s">
        <v>552</v>
      </c>
      <c r="H9" s="258"/>
      <c r="I9" s="212">
        <v>1000</v>
      </c>
      <c r="J9" s="302"/>
      <c r="K9" s="256"/>
      <c r="L9" s="257" t="s">
        <v>482</v>
      </c>
      <c r="M9" s="258"/>
      <c r="N9" s="212">
        <v>450</v>
      </c>
      <c r="O9" s="302"/>
      <c r="P9" s="256"/>
      <c r="Q9" s="257" t="s">
        <v>552</v>
      </c>
      <c r="R9" s="258"/>
      <c r="S9" s="212">
        <v>800</v>
      </c>
      <c r="T9" s="302"/>
      <c r="U9" s="259" t="s">
        <v>279</v>
      </c>
      <c r="V9" s="260"/>
      <c r="W9" s="261"/>
    </row>
    <row r="10" spans="1:23" s="8" customFormat="1" ht="18.75" customHeight="1">
      <c r="A10" s="252"/>
      <c r="B10" s="253" t="s">
        <v>480</v>
      </c>
      <c r="C10" s="254" t="s">
        <v>1865</v>
      </c>
      <c r="D10" s="211">
        <v>2550</v>
      </c>
      <c r="E10" s="299"/>
      <c r="F10" s="256"/>
      <c r="G10" s="257" t="s">
        <v>553</v>
      </c>
      <c r="H10" s="258"/>
      <c r="I10" s="212">
        <v>2050</v>
      </c>
      <c r="J10" s="302"/>
      <c r="K10" s="256"/>
      <c r="L10" s="257" t="s">
        <v>480</v>
      </c>
      <c r="M10" s="258"/>
      <c r="N10" s="212">
        <v>350</v>
      </c>
      <c r="O10" s="302"/>
      <c r="P10" s="256"/>
      <c r="Q10" s="257"/>
      <c r="R10" s="258"/>
      <c r="S10" s="212"/>
      <c r="T10" s="302"/>
      <c r="U10" s="263"/>
      <c r="V10" s="1153" t="s">
        <v>1943</v>
      </c>
      <c r="W10" s="1166"/>
    </row>
    <row r="11" spans="1:23" s="8" customFormat="1" ht="18.75" customHeight="1">
      <c r="A11" s="252"/>
      <c r="B11" s="253" t="s">
        <v>481</v>
      </c>
      <c r="C11" s="254" t="s">
        <v>1865</v>
      </c>
      <c r="D11" s="211">
        <v>1050</v>
      </c>
      <c r="E11" s="299"/>
      <c r="F11" s="256"/>
      <c r="G11" s="257" t="s">
        <v>487</v>
      </c>
      <c r="H11" s="258"/>
      <c r="I11" s="212">
        <v>950</v>
      </c>
      <c r="J11" s="302"/>
      <c r="K11" s="256"/>
      <c r="L11" s="257"/>
      <c r="M11" s="258"/>
      <c r="N11" s="212"/>
      <c r="O11" s="302"/>
      <c r="P11" s="256"/>
      <c r="Q11" s="288"/>
      <c r="R11" s="258"/>
      <c r="S11" s="212"/>
      <c r="T11" s="302"/>
      <c r="U11" s="263"/>
      <c r="V11" s="280"/>
      <c r="W11" s="284"/>
    </row>
    <row r="12" spans="1:23" s="8" customFormat="1" ht="18.75" customHeight="1">
      <c r="A12" s="252"/>
      <c r="B12" s="253" t="s">
        <v>482</v>
      </c>
      <c r="C12" s="254" t="s">
        <v>1865</v>
      </c>
      <c r="D12" s="211">
        <v>3600</v>
      </c>
      <c r="E12" s="299"/>
      <c r="F12" s="256"/>
      <c r="G12" s="257" t="s">
        <v>1040</v>
      </c>
      <c r="H12" s="258"/>
      <c r="I12" s="212">
        <v>450</v>
      </c>
      <c r="J12" s="302"/>
      <c r="K12" s="256"/>
      <c r="L12" s="288"/>
      <c r="M12" s="258"/>
      <c r="N12" s="212"/>
      <c r="O12" s="302"/>
      <c r="P12" s="256"/>
      <c r="Q12" s="288"/>
      <c r="R12" s="258"/>
      <c r="S12" s="212"/>
      <c r="T12" s="302"/>
      <c r="U12" s="263"/>
      <c r="V12" s="280"/>
      <c r="W12" s="274"/>
    </row>
    <row r="13" spans="1:23" s="8" customFormat="1" ht="18.75" customHeight="1">
      <c r="A13" s="252"/>
      <c r="B13" s="253" t="s">
        <v>483</v>
      </c>
      <c r="C13" s="254" t="s">
        <v>1865</v>
      </c>
      <c r="D13" s="211">
        <v>1500</v>
      </c>
      <c r="E13" s="299"/>
      <c r="F13" s="256"/>
      <c r="G13" s="257" t="s">
        <v>554</v>
      </c>
      <c r="H13" s="258"/>
      <c r="I13" s="212">
        <v>550</v>
      </c>
      <c r="J13" s="302"/>
      <c r="K13" s="256"/>
      <c r="L13" s="288"/>
      <c r="M13" s="258"/>
      <c r="N13" s="212"/>
      <c r="O13" s="302"/>
      <c r="P13" s="256"/>
      <c r="Q13" s="288"/>
      <c r="R13" s="258"/>
      <c r="S13" s="212"/>
      <c r="T13" s="302"/>
      <c r="U13" s="263"/>
      <c r="V13" s="260"/>
      <c r="W13" s="261"/>
    </row>
    <row r="14" spans="1:23" s="8" customFormat="1" ht="18.75" customHeight="1">
      <c r="A14" s="252"/>
      <c r="B14" s="253" t="s">
        <v>484</v>
      </c>
      <c r="C14" s="254" t="s">
        <v>1865</v>
      </c>
      <c r="D14" s="211">
        <v>2300</v>
      </c>
      <c r="E14" s="299"/>
      <c r="F14" s="256"/>
      <c r="G14" s="257"/>
      <c r="H14" s="258"/>
      <c r="I14" s="212"/>
      <c r="J14" s="302"/>
      <c r="K14" s="256"/>
      <c r="L14" s="288"/>
      <c r="M14" s="258"/>
      <c r="N14" s="212"/>
      <c r="O14" s="302"/>
      <c r="P14" s="256"/>
      <c r="Q14" s="288"/>
      <c r="R14" s="258"/>
      <c r="S14" s="212"/>
      <c r="T14" s="302"/>
      <c r="U14" s="263"/>
      <c r="V14" s="260"/>
      <c r="W14" s="261"/>
    </row>
    <row r="15" spans="1:23" s="8" customFormat="1" ht="18.75" customHeight="1">
      <c r="A15" s="252"/>
      <c r="B15" s="253" t="s">
        <v>485</v>
      </c>
      <c r="C15" s="254" t="s">
        <v>1865</v>
      </c>
      <c r="D15" s="211">
        <v>3100</v>
      </c>
      <c r="E15" s="299"/>
      <c r="F15" s="256"/>
      <c r="G15" s="257"/>
      <c r="H15" s="258"/>
      <c r="I15" s="212"/>
      <c r="J15" s="302"/>
      <c r="K15" s="256"/>
      <c r="L15" s="288"/>
      <c r="M15" s="258"/>
      <c r="N15" s="212"/>
      <c r="O15" s="302"/>
      <c r="P15" s="256"/>
      <c r="Q15" s="288"/>
      <c r="R15" s="258"/>
      <c r="S15" s="212"/>
      <c r="T15" s="302"/>
      <c r="U15" s="263"/>
      <c r="V15" s="260"/>
      <c r="W15" s="261"/>
    </row>
    <row r="16" spans="1:23" s="8" customFormat="1" ht="18.75" customHeight="1">
      <c r="A16" s="252"/>
      <c r="B16" s="253" t="s">
        <v>486</v>
      </c>
      <c r="C16" s="254" t="s">
        <v>1865</v>
      </c>
      <c r="D16" s="211">
        <v>2950</v>
      </c>
      <c r="E16" s="299"/>
      <c r="F16" s="256"/>
      <c r="G16" s="257"/>
      <c r="H16" s="258"/>
      <c r="I16" s="212"/>
      <c r="J16" s="302"/>
      <c r="K16" s="256"/>
      <c r="L16" s="288"/>
      <c r="M16" s="258"/>
      <c r="N16" s="212"/>
      <c r="O16" s="302"/>
      <c r="P16" s="256"/>
      <c r="Q16" s="288"/>
      <c r="R16" s="258"/>
      <c r="S16" s="212"/>
      <c r="T16" s="302"/>
      <c r="U16" s="263"/>
      <c r="V16" s="260"/>
      <c r="W16" s="261"/>
    </row>
    <row r="17" spans="1:23" s="8" customFormat="1" ht="18.75" customHeight="1">
      <c r="A17" s="252"/>
      <c r="B17" s="253" t="s">
        <v>487</v>
      </c>
      <c r="C17" s="254" t="s">
        <v>1866</v>
      </c>
      <c r="D17" s="211">
        <v>1950</v>
      </c>
      <c r="E17" s="299"/>
      <c r="F17" s="256"/>
      <c r="G17" s="257"/>
      <c r="H17" s="258"/>
      <c r="I17" s="212"/>
      <c r="J17" s="302"/>
      <c r="K17" s="256"/>
      <c r="L17" s="288" t="s">
        <v>1887</v>
      </c>
      <c r="M17" s="254" t="s">
        <v>249</v>
      </c>
      <c r="N17" s="212"/>
      <c r="O17" s="302"/>
      <c r="P17" s="256"/>
      <c r="Q17" s="288"/>
      <c r="R17" s="258"/>
      <c r="S17" s="212"/>
      <c r="T17" s="302"/>
      <c r="U17" s="263"/>
      <c r="V17" s="260"/>
      <c r="W17" s="261"/>
    </row>
    <row r="18" spans="1:23" s="8" customFormat="1" ht="18.75" customHeight="1">
      <c r="A18" s="252"/>
      <c r="B18" s="253" t="s">
        <v>488</v>
      </c>
      <c r="C18" s="254" t="s">
        <v>729</v>
      </c>
      <c r="D18" s="211">
        <v>1100</v>
      </c>
      <c r="E18" s="299"/>
      <c r="F18" s="256"/>
      <c r="G18" s="257"/>
      <c r="H18" s="258"/>
      <c r="I18" s="212"/>
      <c r="J18" s="302"/>
      <c r="K18" s="256"/>
      <c r="L18" s="288"/>
      <c r="M18" s="254"/>
      <c r="N18" s="212"/>
      <c r="O18" s="302"/>
      <c r="P18" s="256"/>
      <c r="Q18" s="288"/>
      <c r="R18" s="258"/>
      <c r="S18" s="212"/>
      <c r="T18" s="302"/>
      <c r="U18" s="263"/>
      <c r="V18" s="260"/>
      <c r="W18" s="261"/>
    </row>
    <row r="19" spans="1:23" s="8" customFormat="1" ht="18.75" customHeight="1">
      <c r="A19" s="252"/>
      <c r="B19" s="253" t="s">
        <v>489</v>
      </c>
      <c r="C19" s="254" t="s">
        <v>1865</v>
      </c>
      <c r="D19" s="211">
        <v>1700</v>
      </c>
      <c r="E19" s="299"/>
      <c r="F19" s="256"/>
      <c r="G19" s="257"/>
      <c r="H19" s="258"/>
      <c r="I19" s="212"/>
      <c r="J19" s="302"/>
      <c r="K19" s="256"/>
      <c r="L19" s="288"/>
      <c r="M19" s="258"/>
      <c r="N19" s="212"/>
      <c r="O19" s="302"/>
      <c r="P19" s="256"/>
      <c r="Q19" s="288"/>
      <c r="R19" s="258"/>
      <c r="S19" s="212"/>
      <c r="T19" s="302"/>
      <c r="U19" s="263"/>
      <c r="V19" s="260"/>
      <c r="W19" s="261"/>
    </row>
    <row r="20" spans="1:23" s="8" customFormat="1" ht="18.75" customHeight="1">
      <c r="A20" s="252"/>
      <c r="B20" s="253" t="s">
        <v>490</v>
      </c>
      <c r="C20" s="254" t="s">
        <v>1865</v>
      </c>
      <c r="D20" s="211">
        <v>1550</v>
      </c>
      <c r="E20" s="299"/>
      <c r="F20" s="256"/>
      <c r="G20" s="257"/>
      <c r="H20" s="258"/>
      <c r="I20" s="212"/>
      <c r="J20" s="302"/>
      <c r="K20" s="256"/>
      <c r="L20" s="288"/>
      <c r="M20" s="258"/>
      <c r="N20" s="212"/>
      <c r="O20" s="302"/>
      <c r="P20" s="256"/>
      <c r="Q20" s="288"/>
      <c r="R20" s="258"/>
      <c r="S20" s="212"/>
      <c r="T20" s="302"/>
      <c r="U20" s="263"/>
      <c r="V20" s="260"/>
      <c r="W20" s="261"/>
    </row>
    <row r="21" spans="1:23" s="8" customFormat="1" ht="18.75" customHeight="1">
      <c r="A21" s="252"/>
      <c r="B21" s="253" t="s">
        <v>491</v>
      </c>
      <c r="C21" s="254" t="s">
        <v>1866</v>
      </c>
      <c r="D21" s="211">
        <v>2100</v>
      </c>
      <c r="E21" s="299"/>
      <c r="F21" s="256"/>
      <c r="G21" s="257"/>
      <c r="H21" s="258"/>
      <c r="I21" s="212"/>
      <c r="J21" s="302"/>
      <c r="K21" s="256"/>
      <c r="L21" s="257" t="s">
        <v>620</v>
      </c>
      <c r="M21" s="254" t="s">
        <v>249</v>
      </c>
      <c r="N21" s="212"/>
      <c r="O21" s="302"/>
      <c r="P21" s="256"/>
      <c r="Q21" s="288"/>
      <c r="R21" s="258"/>
      <c r="S21" s="212"/>
      <c r="T21" s="302"/>
      <c r="U21" s="263"/>
      <c r="V21" s="262"/>
      <c r="W21" s="261"/>
    </row>
    <row r="22" spans="1:23" s="8" customFormat="1" ht="18.75" customHeight="1">
      <c r="A22" s="252" t="s">
        <v>246</v>
      </c>
      <c r="B22" s="253" t="s">
        <v>492</v>
      </c>
      <c r="C22" s="254" t="s">
        <v>1866</v>
      </c>
      <c r="D22" s="211">
        <v>1200</v>
      </c>
      <c r="E22" s="299"/>
      <c r="F22" s="256"/>
      <c r="G22" s="257"/>
      <c r="H22" s="258"/>
      <c r="I22" s="212"/>
      <c r="J22" s="302"/>
      <c r="K22" s="256"/>
      <c r="L22" s="257" t="s">
        <v>621</v>
      </c>
      <c r="M22" s="254" t="s">
        <v>249</v>
      </c>
      <c r="N22" s="212"/>
      <c r="O22" s="302"/>
      <c r="P22" s="256"/>
      <c r="Q22" s="288"/>
      <c r="R22" s="258"/>
      <c r="S22" s="212"/>
      <c r="T22" s="302"/>
      <c r="U22" s="263" t="s">
        <v>246</v>
      </c>
      <c r="V22" s="260" t="s">
        <v>1816</v>
      </c>
      <c r="W22" s="261"/>
    </row>
    <row r="23" spans="1:23" s="8" customFormat="1" ht="18.75" customHeight="1">
      <c r="A23" s="252"/>
      <c r="B23" s="253" t="s">
        <v>493</v>
      </c>
      <c r="C23" s="254" t="s">
        <v>1866</v>
      </c>
      <c r="D23" s="211">
        <v>1050</v>
      </c>
      <c r="E23" s="299"/>
      <c r="F23" s="256"/>
      <c r="G23" s="257"/>
      <c r="H23" s="258"/>
      <c r="I23" s="212"/>
      <c r="J23" s="302"/>
      <c r="K23" s="256"/>
      <c r="L23" s="257" t="s">
        <v>667</v>
      </c>
      <c r="M23" s="254" t="s">
        <v>249</v>
      </c>
      <c r="N23" s="212"/>
      <c r="O23" s="302"/>
      <c r="P23" s="256"/>
      <c r="Q23" s="288"/>
      <c r="R23" s="258"/>
      <c r="S23" s="212"/>
      <c r="T23" s="302"/>
      <c r="U23" s="263"/>
      <c r="V23" s="260"/>
      <c r="W23" s="261"/>
    </row>
    <row r="24" spans="1:23" s="8" customFormat="1" ht="18.75" customHeight="1">
      <c r="A24" s="252"/>
      <c r="B24" s="253" t="s">
        <v>494</v>
      </c>
      <c r="C24" s="254" t="s">
        <v>728</v>
      </c>
      <c r="D24" s="211">
        <v>1650</v>
      </c>
      <c r="E24" s="299"/>
      <c r="F24" s="256"/>
      <c r="G24" s="257"/>
      <c r="H24" s="258"/>
      <c r="I24" s="212"/>
      <c r="J24" s="302"/>
      <c r="K24" s="256"/>
      <c r="L24" s="257"/>
      <c r="M24" s="254"/>
      <c r="N24" s="212"/>
      <c r="O24" s="302"/>
      <c r="P24" s="256"/>
      <c r="Q24" s="288"/>
      <c r="R24" s="258"/>
      <c r="S24" s="212"/>
      <c r="T24" s="302"/>
      <c r="U24" s="263"/>
      <c r="V24" s="260"/>
      <c r="W24" s="261"/>
    </row>
    <row r="25" spans="1:23" s="8" customFormat="1" ht="18.75" customHeight="1">
      <c r="A25" s="252"/>
      <c r="B25" s="253" t="s">
        <v>495</v>
      </c>
      <c r="C25" s="254" t="s">
        <v>1865</v>
      </c>
      <c r="D25" s="211">
        <v>1600</v>
      </c>
      <c r="E25" s="299"/>
      <c r="F25" s="256"/>
      <c r="G25" s="257"/>
      <c r="H25" s="258"/>
      <c r="I25" s="212"/>
      <c r="J25" s="302"/>
      <c r="K25" s="256"/>
      <c r="L25" s="257"/>
      <c r="M25" s="254"/>
      <c r="N25" s="212"/>
      <c r="O25" s="302"/>
      <c r="P25" s="256"/>
      <c r="Q25" s="288"/>
      <c r="R25" s="258"/>
      <c r="S25" s="212"/>
      <c r="T25" s="302"/>
      <c r="U25" s="263"/>
      <c r="V25" s="260"/>
      <c r="W25" s="261"/>
    </row>
    <row r="26" spans="1:23" s="8" customFormat="1" ht="18.75" customHeight="1">
      <c r="A26" s="252"/>
      <c r="B26" s="253" t="s">
        <v>605</v>
      </c>
      <c r="C26" s="254" t="s">
        <v>729</v>
      </c>
      <c r="D26" s="211">
        <v>1000</v>
      </c>
      <c r="E26" s="299"/>
      <c r="F26" s="256"/>
      <c r="G26" s="257"/>
      <c r="H26" s="258"/>
      <c r="I26" s="212"/>
      <c r="J26" s="302"/>
      <c r="K26" s="256"/>
      <c r="L26" s="257"/>
      <c r="M26" s="254"/>
      <c r="N26" s="212"/>
      <c r="O26" s="302"/>
      <c r="P26" s="256"/>
      <c r="Q26" s="288"/>
      <c r="R26" s="258"/>
      <c r="S26" s="212"/>
      <c r="T26" s="302"/>
      <c r="U26" s="263"/>
      <c r="V26" s="260"/>
      <c r="W26" s="261"/>
    </row>
    <row r="27" spans="1:23" s="8" customFormat="1" ht="18.75" customHeight="1">
      <c r="A27" s="252"/>
      <c r="B27" s="253" t="s">
        <v>496</v>
      </c>
      <c r="C27" s="254" t="s">
        <v>728</v>
      </c>
      <c r="D27" s="211">
        <v>1150</v>
      </c>
      <c r="E27" s="299"/>
      <c r="F27" s="256"/>
      <c r="G27" s="257"/>
      <c r="H27" s="258"/>
      <c r="I27" s="212"/>
      <c r="J27" s="302"/>
      <c r="K27" s="256"/>
      <c r="L27" s="288"/>
      <c r="M27" s="254"/>
      <c r="N27" s="212"/>
      <c r="O27" s="302"/>
      <c r="P27" s="256"/>
      <c r="Q27" s="288"/>
      <c r="R27" s="258"/>
      <c r="S27" s="212"/>
      <c r="T27" s="302"/>
      <c r="U27" s="263"/>
      <c r="V27" s="260"/>
      <c r="W27" s="261"/>
    </row>
    <row r="28" spans="1:23" s="8" customFormat="1" ht="18.75" customHeight="1">
      <c r="A28" s="252"/>
      <c r="B28" s="253"/>
      <c r="C28" s="254"/>
      <c r="D28" s="211"/>
      <c r="E28" s="299"/>
      <c r="F28" s="256"/>
      <c r="G28" s="257"/>
      <c r="H28" s="258"/>
      <c r="I28" s="212"/>
      <c r="J28" s="302"/>
      <c r="K28" s="256"/>
      <c r="L28" s="288"/>
      <c r="M28" s="258"/>
      <c r="N28" s="212"/>
      <c r="O28" s="302"/>
      <c r="P28" s="256"/>
      <c r="Q28" s="288"/>
      <c r="R28" s="258"/>
      <c r="S28" s="212"/>
      <c r="T28" s="302"/>
      <c r="U28" s="263"/>
      <c r="V28" s="260"/>
      <c r="W28" s="261"/>
    </row>
    <row r="29" spans="1:23" s="8" customFormat="1" ht="18.75" customHeight="1">
      <c r="A29" s="252"/>
      <c r="B29" s="253"/>
      <c r="C29" s="258"/>
      <c r="D29" s="211"/>
      <c r="E29" s="299"/>
      <c r="F29" s="256"/>
      <c r="G29" s="257"/>
      <c r="H29" s="258"/>
      <c r="I29" s="212"/>
      <c r="J29" s="302"/>
      <c r="K29" s="256"/>
      <c r="L29" s="288"/>
      <c r="M29" s="258"/>
      <c r="N29" s="212"/>
      <c r="O29" s="302"/>
      <c r="P29" s="256"/>
      <c r="Q29" s="288"/>
      <c r="R29" s="258"/>
      <c r="S29" s="212"/>
      <c r="T29" s="302"/>
      <c r="U29" s="263"/>
      <c r="V29" s="262"/>
      <c r="W29" s="261"/>
    </row>
    <row r="30" spans="1:23" s="8" customFormat="1" ht="18.75" customHeight="1">
      <c r="A30" s="252"/>
      <c r="B30" s="253"/>
      <c r="C30" s="258"/>
      <c r="D30" s="211"/>
      <c r="E30" s="299"/>
      <c r="F30" s="256"/>
      <c r="G30" s="257"/>
      <c r="H30" s="258"/>
      <c r="I30" s="212"/>
      <c r="J30" s="302"/>
      <c r="K30" s="256"/>
      <c r="L30" s="288"/>
      <c r="M30" s="258"/>
      <c r="N30" s="212"/>
      <c r="O30" s="302"/>
      <c r="P30" s="256"/>
      <c r="Q30" s="288"/>
      <c r="R30" s="258"/>
      <c r="S30" s="212"/>
      <c r="T30" s="302"/>
      <c r="U30" s="263"/>
      <c r="V30" s="260"/>
      <c r="W30" s="261"/>
    </row>
    <row r="31" spans="1:23" s="8" customFormat="1" ht="18.75" customHeight="1">
      <c r="A31" s="252"/>
      <c r="B31" s="253"/>
      <c r="C31" s="258"/>
      <c r="D31" s="211"/>
      <c r="E31" s="299"/>
      <c r="F31" s="256"/>
      <c r="G31" s="257"/>
      <c r="H31" s="258"/>
      <c r="I31" s="212"/>
      <c r="J31" s="302"/>
      <c r="K31" s="256"/>
      <c r="L31" s="288"/>
      <c r="M31" s="258"/>
      <c r="N31" s="212"/>
      <c r="O31" s="302"/>
      <c r="P31" s="256"/>
      <c r="Q31" s="288"/>
      <c r="R31" s="258"/>
      <c r="S31" s="212"/>
      <c r="T31" s="302"/>
      <c r="U31" s="263"/>
      <c r="V31" s="260"/>
      <c r="W31" s="261"/>
    </row>
    <row r="32" spans="1:23" s="8" customFormat="1" ht="18.75" customHeight="1">
      <c r="A32" s="252"/>
      <c r="B32" s="253"/>
      <c r="C32" s="258"/>
      <c r="D32" s="211"/>
      <c r="E32" s="299"/>
      <c r="F32" s="256"/>
      <c r="G32" s="257"/>
      <c r="H32" s="258"/>
      <c r="I32" s="212"/>
      <c r="J32" s="302"/>
      <c r="K32" s="256"/>
      <c r="L32" s="288"/>
      <c r="M32" s="258"/>
      <c r="N32" s="212"/>
      <c r="O32" s="302"/>
      <c r="P32" s="256"/>
      <c r="Q32" s="288"/>
      <c r="R32" s="258"/>
      <c r="S32" s="212"/>
      <c r="T32" s="302"/>
      <c r="U32" s="263"/>
      <c r="V32" s="262"/>
      <c r="W32" s="261"/>
    </row>
    <row r="33" spans="1:23" s="8" customFormat="1" ht="18.75" customHeight="1">
      <c r="A33" s="252"/>
      <c r="B33" s="253"/>
      <c r="C33" s="258"/>
      <c r="D33" s="211"/>
      <c r="E33" s="299"/>
      <c r="F33" s="256"/>
      <c r="G33" s="257"/>
      <c r="H33" s="258"/>
      <c r="I33" s="212"/>
      <c r="J33" s="302"/>
      <c r="K33" s="256"/>
      <c r="L33" s="288"/>
      <c r="M33" s="258"/>
      <c r="N33" s="212"/>
      <c r="O33" s="302"/>
      <c r="P33" s="256"/>
      <c r="Q33" s="288"/>
      <c r="R33" s="258"/>
      <c r="S33" s="212"/>
      <c r="T33" s="302"/>
      <c r="U33" s="263"/>
      <c r="V33" s="260"/>
      <c r="W33" s="261"/>
    </row>
    <row r="34" spans="1:23" s="8" customFormat="1" ht="18.75" customHeight="1">
      <c r="A34" s="252"/>
      <c r="B34" s="253"/>
      <c r="C34" s="258"/>
      <c r="D34" s="211"/>
      <c r="E34" s="299"/>
      <c r="F34" s="256"/>
      <c r="G34" s="257"/>
      <c r="H34" s="258"/>
      <c r="I34" s="212"/>
      <c r="J34" s="302"/>
      <c r="K34" s="256"/>
      <c r="L34" s="288"/>
      <c r="M34" s="258"/>
      <c r="N34" s="212"/>
      <c r="O34" s="302"/>
      <c r="P34" s="256"/>
      <c r="Q34" s="288"/>
      <c r="R34" s="258"/>
      <c r="S34" s="212"/>
      <c r="T34" s="302"/>
      <c r="U34" s="263"/>
      <c r="V34" s="260"/>
      <c r="W34" s="261"/>
    </row>
    <row r="35" spans="1:23" s="8" customFormat="1" ht="18.75" customHeight="1">
      <c r="A35" s="252"/>
      <c r="B35" s="253"/>
      <c r="C35" s="258"/>
      <c r="D35" s="211"/>
      <c r="E35" s="299"/>
      <c r="F35" s="256"/>
      <c r="G35" s="257"/>
      <c r="H35" s="258"/>
      <c r="I35" s="212"/>
      <c r="J35" s="255"/>
      <c r="K35" s="256"/>
      <c r="L35" s="288"/>
      <c r="M35" s="258"/>
      <c r="N35" s="212"/>
      <c r="O35" s="255"/>
      <c r="P35" s="256"/>
      <c r="Q35" s="288"/>
      <c r="R35" s="258"/>
      <c r="S35" s="212"/>
      <c r="T35" s="255"/>
      <c r="U35" s="263"/>
      <c r="V35" s="260"/>
      <c r="W35" s="261"/>
    </row>
    <row r="36" spans="1:23" s="8" customFormat="1" ht="19.5" customHeight="1" thickBot="1">
      <c r="A36" s="1098">
        <f>COUNTA(B8:B35)</f>
        <v>20</v>
      </c>
      <c r="B36" s="1099"/>
      <c r="C36" s="1100"/>
      <c r="D36" s="170">
        <f>SUM(D8:D35)</f>
        <v>37200</v>
      </c>
      <c r="E36" s="338">
        <f>SUM(E8:E35)</f>
        <v>0</v>
      </c>
      <c r="F36" s="1136">
        <f>COUNTA(G8:G35)</f>
        <v>6</v>
      </c>
      <c r="G36" s="1102"/>
      <c r="H36" s="1103"/>
      <c r="I36" s="105">
        <f>SUM(I8:I35)</f>
        <v>5300</v>
      </c>
      <c r="J36" s="297">
        <f>SUM(J8:J35)</f>
        <v>0</v>
      </c>
      <c r="K36" s="1101">
        <f>COUNTA(L8:L35)</f>
        <v>7</v>
      </c>
      <c r="L36" s="1102"/>
      <c r="M36" s="1103"/>
      <c r="N36" s="105">
        <f>SUM(N8:N35)</f>
        <v>1300</v>
      </c>
      <c r="O36" s="297">
        <f>SUM(O8:O35)</f>
        <v>0</v>
      </c>
      <c r="P36" s="1101">
        <f>COUNTA(Q8:Q35)</f>
        <v>2</v>
      </c>
      <c r="Q36" s="1102"/>
      <c r="R36" s="1103"/>
      <c r="S36" s="105">
        <f>SUM(S8:S35)</f>
        <v>1350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sheetData>
  <mergeCells count="15">
    <mergeCell ref="U5:W5"/>
    <mergeCell ref="V10:W10"/>
    <mergeCell ref="C1:G2"/>
    <mergeCell ref="C3:G4"/>
    <mergeCell ref="J1:L2"/>
    <mergeCell ref="J3:L4"/>
    <mergeCell ref="U2:W4"/>
    <mergeCell ref="V6:W6"/>
    <mergeCell ref="F6:G6"/>
    <mergeCell ref="O1:T4"/>
    <mergeCell ref="K36:M36"/>
    <mergeCell ref="P36:R36"/>
    <mergeCell ref="H6:J6"/>
    <mergeCell ref="A36:C36"/>
    <mergeCell ref="F36:H36"/>
  </mergeCells>
  <phoneticPr fontId="5"/>
  <dataValidations count="1">
    <dataValidation type="whole" operator="lessThanOrEqual" showInputMessage="1" showErrorMessage="1" sqref="T8:T34 O8:O34 J8:J34 E8:E34" xr:uid="{00000000-0002-0000-1100-000000000000}">
      <formula1>D8</formula1>
    </dataValidation>
  </dataValidations>
  <hyperlinks>
    <hyperlink ref="U5:W5" location="名古屋市表紙!A1" display="名古屋市表紙へ戻る" xr:uid="{00000000-0004-0000-1100-000000000000}"/>
  </hyperlinks>
  <printOptions horizontalCentered="1" verticalCentered="1"/>
  <pageMargins left="0.59055118110236227" right="0.59055118110236227" top="0.47244094488188981" bottom="0.47244094488188981" header="0.19685039370078741" footer="0.19685039370078741"/>
  <pageSetup paperSize="9" scale="85" firstPageNumber="18" orientation="landscape" useFirstPageNumber="1" horizontalDpi="4294967292" verticalDpi="400" r:id="rId1"/>
  <headerFooter alignWithMargins="0">
    <oddFooter>&amp;C－&amp;P－&amp;R中日興業（株）</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W36"/>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67">
        <f>名古屋市表紙!R2</f>
        <v>0</v>
      </c>
      <c r="V2" s="1168"/>
      <c r="W2" s="1169"/>
    </row>
    <row r="3" spans="1:23" ht="18" customHeight="1">
      <c r="A3" s="225" t="s">
        <v>297</v>
      </c>
      <c r="B3" s="226"/>
      <c r="C3" s="1112">
        <f>名古屋市表紙!C3</f>
        <v>0</v>
      </c>
      <c r="D3" s="1112"/>
      <c r="E3" s="1112"/>
      <c r="F3" s="1112"/>
      <c r="G3" s="1113"/>
      <c r="H3" s="227" t="s">
        <v>298</v>
      </c>
      <c r="I3" s="216"/>
      <c r="J3" s="1132">
        <f>E16+J16+O16+T16+E36+J36+O36+T36</f>
        <v>0</v>
      </c>
      <c r="K3" s="1132"/>
      <c r="L3" s="1133"/>
      <c r="M3" s="228"/>
      <c r="N3" s="229"/>
      <c r="O3" s="1128"/>
      <c r="P3" s="1128"/>
      <c r="Q3" s="1128"/>
      <c r="R3" s="1128"/>
      <c r="S3" s="1128"/>
      <c r="T3" s="1129"/>
      <c r="U3" s="1167"/>
      <c r="V3" s="1168"/>
      <c r="W3" s="1169"/>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70"/>
      <c r="V4" s="1171"/>
      <c r="W4" s="1172"/>
    </row>
    <row r="5" spans="1:23" ht="15" customHeight="1">
      <c r="U5" s="1107" t="s">
        <v>644</v>
      </c>
      <c r="V5" s="1107"/>
      <c r="W5" s="1107"/>
    </row>
    <row r="6" spans="1:23" s="9" customFormat="1" ht="21" customHeight="1" thickBot="1">
      <c r="A6" s="233" t="s">
        <v>269</v>
      </c>
      <c r="B6" s="234"/>
      <c r="C6" s="235" t="s">
        <v>261</v>
      </c>
      <c r="D6" s="236"/>
      <c r="E6" s="237"/>
      <c r="F6" s="1105" t="s">
        <v>727</v>
      </c>
      <c r="G6" s="1106"/>
      <c r="H6" s="1104">
        <f>D16+I16+N16+S16</f>
        <v>12850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240</v>
      </c>
      <c r="U7" s="250" t="s">
        <v>244</v>
      </c>
      <c r="V7" s="178"/>
      <c r="W7" s="251"/>
    </row>
    <row r="8" spans="1:23" s="8" customFormat="1" ht="18.75" customHeight="1">
      <c r="A8" s="252"/>
      <c r="B8" s="253" t="s">
        <v>505</v>
      </c>
      <c r="C8" s="254" t="s">
        <v>1866</v>
      </c>
      <c r="D8" s="211">
        <v>2850</v>
      </c>
      <c r="E8" s="299"/>
      <c r="F8" s="305"/>
      <c r="G8" s="257" t="s">
        <v>506</v>
      </c>
      <c r="H8" s="289"/>
      <c r="I8" s="212">
        <v>500</v>
      </c>
      <c r="J8" s="301"/>
      <c r="K8" s="290"/>
      <c r="L8" s="257" t="s">
        <v>689</v>
      </c>
      <c r="M8" s="254" t="s">
        <v>249</v>
      </c>
      <c r="N8" s="212"/>
      <c r="O8" s="301"/>
      <c r="P8" s="290"/>
      <c r="Q8" s="257" t="s">
        <v>573</v>
      </c>
      <c r="R8" s="289"/>
      <c r="S8" s="212">
        <v>900</v>
      </c>
      <c r="T8" s="301"/>
      <c r="U8" s="259" t="s">
        <v>280</v>
      </c>
      <c r="V8" s="260"/>
      <c r="W8" s="261"/>
    </row>
    <row r="9" spans="1:23" s="8" customFormat="1" ht="18.75" customHeight="1">
      <c r="A9" s="252"/>
      <c r="B9" s="253" t="s">
        <v>506</v>
      </c>
      <c r="C9" s="254" t="s">
        <v>1866</v>
      </c>
      <c r="D9" s="211">
        <v>1700</v>
      </c>
      <c r="E9" s="299"/>
      <c r="F9" s="305"/>
      <c r="G9" s="257" t="s">
        <v>507</v>
      </c>
      <c r="H9" s="289"/>
      <c r="I9" s="212">
        <v>450</v>
      </c>
      <c r="J9" s="302"/>
      <c r="K9" s="290"/>
      <c r="L9" s="257" t="s">
        <v>690</v>
      </c>
      <c r="M9" s="254" t="s">
        <v>249</v>
      </c>
      <c r="N9" s="212"/>
      <c r="O9" s="302"/>
      <c r="P9" s="290"/>
      <c r="Q9" s="257" t="s">
        <v>574</v>
      </c>
      <c r="R9" s="289"/>
      <c r="S9" s="212">
        <v>650</v>
      </c>
      <c r="T9" s="302"/>
      <c r="U9" s="263"/>
      <c r="V9" s="262" t="s">
        <v>2048</v>
      </c>
      <c r="W9" s="284"/>
    </row>
    <row r="10" spans="1:23" s="8" customFormat="1" ht="18.75" customHeight="1">
      <c r="A10" s="252"/>
      <c r="B10" s="253" t="s">
        <v>507</v>
      </c>
      <c r="C10" s="254" t="s">
        <v>1866</v>
      </c>
      <c r="D10" s="211">
        <v>2450</v>
      </c>
      <c r="E10" s="299"/>
      <c r="F10" s="305"/>
      <c r="G10" s="257"/>
      <c r="H10" s="289"/>
      <c r="I10" s="212"/>
      <c r="J10" s="302"/>
      <c r="K10" s="290"/>
      <c r="L10" s="257" t="s">
        <v>1639</v>
      </c>
      <c r="M10" s="254" t="s">
        <v>249</v>
      </c>
      <c r="N10" s="212"/>
      <c r="O10" s="302"/>
      <c r="P10" s="290"/>
      <c r="Q10" s="257" t="s">
        <v>509</v>
      </c>
      <c r="R10" s="289"/>
      <c r="S10" s="212">
        <v>750</v>
      </c>
      <c r="T10" s="302"/>
      <c r="U10" s="263"/>
      <c r="V10" s="262" t="s">
        <v>1987</v>
      </c>
      <c r="W10" s="274"/>
    </row>
    <row r="11" spans="1:23" s="8" customFormat="1" ht="18.75" customHeight="1">
      <c r="A11" s="252"/>
      <c r="B11" s="253" t="s">
        <v>609</v>
      </c>
      <c r="C11" s="254" t="s">
        <v>1866</v>
      </c>
      <c r="D11" s="211">
        <v>1000</v>
      </c>
      <c r="E11" s="299"/>
      <c r="F11" s="305"/>
      <c r="G11" s="257"/>
      <c r="H11" s="289"/>
      <c r="I11" s="212"/>
      <c r="J11" s="302"/>
      <c r="K11" s="290"/>
      <c r="L11" s="257" t="s">
        <v>1625</v>
      </c>
      <c r="M11" s="254" t="s">
        <v>249</v>
      </c>
      <c r="N11" s="212"/>
      <c r="O11" s="302"/>
      <c r="P11" s="290"/>
      <c r="Q11" s="257"/>
      <c r="R11" s="289"/>
      <c r="S11" s="212"/>
      <c r="T11" s="302"/>
      <c r="U11" s="263"/>
      <c r="V11" s="262"/>
      <c r="W11" s="291"/>
    </row>
    <row r="12" spans="1:23" s="8" customFormat="1" ht="18.75" customHeight="1">
      <c r="A12" s="252"/>
      <c r="B12" s="253" t="s">
        <v>508</v>
      </c>
      <c r="C12" s="254" t="s">
        <v>1866</v>
      </c>
      <c r="D12" s="211">
        <v>1600</v>
      </c>
      <c r="E12" s="299"/>
      <c r="F12" s="305"/>
      <c r="G12" s="257"/>
      <c r="H12" s="289"/>
      <c r="I12" s="212"/>
      <c r="J12" s="302"/>
      <c r="K12" s="290"/>
      <c r="L12" s="257" t="s">
        <v>1626</v>
      </c>
      <c r="M12" s="254" t="s">
        <v>249</v>
      </c>
      <c r="N12" s="212"/>
      <c r="O12" s="302"/>
      <c r="P12" s="290"/>
      <c r="Q12" s="257"/>
      <c r="R12" s="289"/>
      <c r="S12" s="212"/>
      <c r="T12" s="302"/>
      <c r="U12" s="263"/>
      <c r="V12" s="262"/>
      <c r="W12" s="291"/>
    </row>
    <row r="13" spans="1:23" s="8" customFormat="1" ht="18.75" customHeight="1">
      <c r="A13" s="252"/>
      <c r="B13" s="253"/>
      <c r="C13" s="254"/>
      <c r="D13" s="211"/>
      <c r="E13" s="299"/>
      <c r="F13" s="305"/>
      <c r="G13" s="257"/>
      <c r="H13" s="289"/>
      <c r="I13" s="212"/>
      <c r="J13" s="302"/>
      <c r="K13" s="290"/>
      <c r="L13" s="257"/>
      <c r="M13" s="254"/>
      <c r="N13" s="212"/>
      <c r="O13" s="302"/>
      <c r="P13" s="290"/>
      <c r="Q13" s="257"/>
      <c r="R13" s="289"/>
      <c r="S13" s="212"/>
      <c r="T13" s="302"/>
      <c r="U13" s="263"/>
      <c r="V13" s="262"/>
      <c r="W13" s="291"/>
    </row>
    <row r="14" spans="1:23" s="8" customFormat="1" ht="18.75" customHeight="1">
      <c r="A14" s="252"/>
      <c r="B14" s="253"/>
      <c r="C14" s="254"/>
      <c r="D14" s="211"/>
      <c r="E14" s="299"/>
      <c r="F14" s="305"/>
      <c r="G14" s="257"/>
      <c r="H14" s="289"/>
      <c r="I14" s="212"/>
      <c r="J14" s="302"/>
      <c r="K14" s="290"/>
      <c r="L14" s="257"/>
      <c r="M14" s="254"/>
      <c r="N14" s="212"/>
      <c r="O14" s="302"/>
      <c r="P14" s="290"/>
      <c r="Q14" s="257"/>
      <c r="R14" s="289"/>
      <c r="S14" s="212"/>
      <c r="T14" s="302"/>
      <c r="U14" s="263"/>
      <c r="V14" s="262"/>
      <c r="W14" s="291"/>
    </row>
    <row r="15" spans="1:23" s="8" customFormat="1" ht="18.75" customHeight="1">
      <c r="A15" s="252"/>
      <c r="B15" s="253"/>
      <c r="C15" s="289"/>
      <c r="D15" s="211"/>
      <c r="E15" s="299"/>
      <c r="F15" s="305"/>
      <c r="G15" s="257"/>
      <c r="H15" s="289"/>
      <c r="I15" s="212"/>
      <c r="J15" s="303"/>
      <c r="K15" s="290"/>
      <c r="L15" s="257"/>
      <c r="M15" s="289"/>
      <c r="N15" s="212"/>
      <c r="O15" s="303"/>
      <c r="P15" s="290"/>
      <c r="Q15" s="257"/>
      <c r="R15" s="289"/>
      <c r="S15" s="212"/>
      <c r="T15" s="303"/>
      <c r="U15" s="263"/>
      <c r="V15" s="262"/>
      <c r="W15" s="291"/>
    </row>
    <row r="16" spans="1:23" s="8" customFormat="1" ht="19.5" customHeight="1" thickBot="1">
      <c r="A16" s="1098">
        <f>COUNTA(B8:B15)</f>
        <v>5</v>
      </c>
      <c r="B16" s="1099"/>
      <c r="C16" s="1100"/>
      <c r="D16" s="170">
        <f>SUM(D8:D15)</f>
        <v>9600</v>
      </c>
      <c r="E16" s="338">
        <f>SUM(E8:E15)</f>
        <v>0</v>
      </c>
      <c r="F16" s="1136">
        <f>COUNTA(G8:G15)</f>
        <v>2</v>
      </c>
      <c r="G16" s="1102"/>
      <c r="H16" s="1103"/>
      <c r="I16" s="105">
        <f>SUM(I8:I15)</f>
        <v>950</v>
      </c>
      <c r="J16" s="297">
        <f>SUM(J8:J15)</f>
        <v>0</v>
      </c>
      <c r="K16" s="1101">
        <f>COUNTA(L8:L15)</f>
        <v>5</v>
      </c>
      <c r="L16" s="1102"/>
      <c r="M16" s="1103"/>
      <c r="N16" s="105">
        <f>SUM(N8:N15)</f>
        <v>0</v>
      </c>
      <c r="O16" s="297">
        <f>SUM(O8:O15)</f>
        <v>0</v>
      </c>
      <c r="P16" s="1101">
        <f>COUNTA(Q8:Q15)</f>
        <v>3</v>
      </c>
      <c r="Q16" s="1102"/>
      <c r="R16" s="1103"/>
      <c r="S16" s="105">
        <f>SUM(S8:S15)</f>
        <v>2300</v>
      </c>
      <c r="T16" s="298">
        <f>SUM(T8:T15)</f>
        <v>0</v>
      </c>
      <c r="U16" s="80"/>
      <c r="V16" s="293"/>
      <c r="W16" s="294"/>
    </row>
    <row r="17" spans="1:23" ht="15" customHeight="1">
      <c r="A17" s="266"/>
      <c r="B17" s="267"/>
      <c r="C17" s="268"/>
      <c r="D17" s="269"/>
      <c r="E17" s="269"/>
      <c r="F17" s="269"/>
      <c r="G17" s="267"/>
      <c r="H17" s="270"/>
      <c r="I17" s="271"/>
      <c r="J17" s="269"/>
      <c r="K17" s="269"/>
      <c r="L17" s="267"/>
      <c r="M17" s="270"/>
      <c r="N17" s="271"/>
      <c r="O17" s="271"/>
      <c r="P17" s="269"/>
      <c r="Q17" s="267"/>
      <c r="R17" s="270"/>
      <c r="S17" s="271"/>
      <c r="T17" s="271"/>
      <c r="U17" s="1107" t="s">
        <v>644</v>
      </c>
      <c r="V17" s="1107"/>
      <c r="W17" s="1107"/>
    </row>
    <row r="18" spans="1:23" s="9" customFormat="1" ht="21" customHeight="1" thickBot="1">
      <c r="A18" s="233" t="s">
        <v>289</v>
      </c>
      <c r="B18" s="234"/>
      <c r="C18" s="235" t="s">
        <v>262</v>
      </c>
      <c r="D18" s="236"/>
      <c r="E18" s="237"/>
      <c r="F18" s="1105" t="s">
        <v>727</v>
      </c>
      <c r="G18" s="1106"/>
      <c r="H18" s="1104">
        <f>D36+I36+N36+S36</f>
        <v>22550</v>
      </c>
      <c r="I18" s="1104"/>
      <c r="J18" s="1104"/>
      <c r="K18" s="238"/>
      <c r="L18" s="292"/>
      <c r="M18" s="182"/>
      <c r="N18" s="238"/>
      <c r="O18" s="238"/>
      <c r="P18" s="238"/>
      <c r="Q18" s="240"/>
      <c r="R18" s="182"/>
      <c r="S18" s="238"/>
      <c r="T18" s="238"/>
      <c r="U18" s="238"/>
      <c r="V18" s="1096">
        <f>名古屋市表紙!T29</f>
        <v>45778</v>
      </c>
      <c r="W18" s="1097"/>
    </row>
    <row r="19" spans="1:23" s="9" customFormat="1" ht="19.5" customHeight="1">
      <c r="A19" s="241" t="s">
        <v>232</v>
      </c>
      <c r="B19" s="242"/>
      <c r="C19" s="243"/>
      <c r="D19" s="244"/>
      <c r="E19" s="245" t="s">
        <v>287</v>
      </c>
      <c r="F19" s="179" t="s">
        <v>233</v>
      </c>
      <c r="G19" s="178"/>
      <c r="H19" s="247"/>
      <c r="I19" s="248"/>
      <c r="J19" s="246" t="s">
        <v>287</v>
      </c>
      <c r="K19" s="179" t="s">
        <v>236</v>
      </c>
      <c r="L19" s="178"/>
      <c r="M19" s="247"/>
      <c r="N19" s="248"/>
      <c r="O19" s="249" t="s">
        <v>287</v>
      </c>
      <c r="P19" s="179" t="s">
        <v>283</v>
      </c>
      <c r="Q19" s="178"/>
      <c r="R19" s="247"/>
      <c r="S19" s="248"/>
      <c r="T19" s="249" t="s">
        <v>240</v>
      </c>
      <c r="U19" s="250" t="s">
        <v>288</v>
      </c>
      <c r="V19" s="178"/>
      <c r="W19" s="251"/>
    </row>
    <row r="20" spans="1:23" s="8" customFormat="1" ht="18.75" customHeight="1">
      <c r="A20" s="252" t="s">
        <v>251</v>
      </c>
      <c r="B20" s="253" t="s">
        <v>509</v>
      </c>
      <c r="C20" s="254" t="s">
        <v>1866</v>
      </c>
      <c r="D20" s="211">
        <v>1850</v>
      </c>
      <c r="E20" s="299"/>
      <c r="F20" s="305"/>
      <c r="G20" s="257" t="s">
        <v>555</v>
      </c>
      <c r="H20" s="254"/>
      <c r="I20" s="212">
        <v>350</v>
      </c>
      <c r="J20" s="301"/>
      <c r="K20" s="290"/>
      <c r="L20" s="257" t="s">
        <v>1623</v>
      </c>
      <c r="M20" s="254" t="s">
        <v>1143</v>
      </c>
      <c r="N20" s="212"/>
      <c r="O20" s="301"/>
      <c r="P20" s="290"/>
      <c r="Q20" s="257" t="s">
        <v>654</v>
      </c>
      <c r="R20" s="258"/>
      <c r="S20" s="212">
        <v>400</v>
      </c>
      <c r="T20" s="301"/>
      <c r="U20" s="263" t="s">
        <v>251</v>
      </c>
      <c r="V20" s="260" t="s">
        <v>2049</v>
      </c>
      <c r="W20" s="291"/>
    </row>
    <row r="21" spans="1:23" s="8" customFormat="1" ht="18.75" customHeight="1">
      <c r="A21" s="252"/>
      <c r="B21" s="253" t="s">
        <v>510</v>
      </c>
      <c r="C21" s="254" t="s">
        <v>1871</v>
      </c>
      <c r="D21" s="211">
        <v>1750</v>
      </c>
      <c r="E21" s="299"/>
      <c r="F21" s="305"/>
      <c r="G21" s="257" t="s">
        <v>556</v>
      </c>
      <c r="H21" s="254"/>
      <c r="I21" s="212">
        <v>300</v>
      </c>
      <c r="J21" s="302"/>
      <c r="K21" s="290"/>
      <c r="L21" s="257" t="s">
        <v>1624</v>
      </c>
      <c r="M21" s="254" t="s">
        <v>1143</v>
      </c>
      <c r="N21" s="212">
        <v>0</v>
      </c>
      <c r="O21" s="302"/>
      <c r="P21" s="290"/>
      <c r="Q21" s="257" t="s">
        <v>510</v>
      </c>
      <c r="R21" s="258"/>
      <c r="S21" s="212">
        <v>400</v>
      </c>
      <c r="T21" s="302"/>
      <c r="U21" s="263"/>
      <c r="V21" s="262"/>
      <c r="W21" s="291"/>
    </row>
    <row r="22" spans="1:23" s="8" customFormat="1" ht="18.75" customHeight="1">
      <c r="A22" s="252"/>
      <c r="B22" s="253" t="s">
        <v>657</v>
      </c>
      <c r="C22" s="254" t="s">
        <v>1871</v>
      </c>
      <c r="D22" s="211">
        <v>1400</v>
      </c>
      <c r="E22" s="299"/>
      <c r="F22" s="305"/>
      <c r="G22" s="257"/>
      <c r="H22" s="254"/>
      <c r="I22" s="212"/>
      <c r="J22" s="302"/>
      <c r="K22" s="290"/>
      <c r="L22" s="257" t="s">
        <v>657</v>
      </c>
      <c r="M22" s="254" t="s">
        <v>1143</v>
      </c>
      <c r="N22" s="212">
        <v>0</v>
      </c>
      <c r="O22" s="302"/>
      <c r="P22" s="290"/>
      <c r="Q22" s="257" t="s">
        <v>575</v>
      </c>
      <c r="R22" s="258"/>
      <c r="S22" s="212">
        <v>500</v>
      </c>
      <c r="T22" s="302"/>
      <c r="U22" s="263"/>
      <c r="V22" s="262"/>
      <c r="W22" s="291"/>
    </row>
    <row r="23" spans="1:23" s="8" customFormat="1" ht="18.75" customHeight="1">
      <c r="A23" s="252"/>
      <c r="B23" s="253" t="s">
        <v>511</v>
      </c>
      <c r="C23" s="254" t="s">
        <v>729</v>
      </c>
      <c r="D23" s="211">
        <v>2250</v>
      </c>
      <c r="E23" s="299"/>
      <c r="F23" s="305"/>
      <c r="G23" s="257" t="s">
        <v>1624</v>
      </c>
      <c r="H23" s="444" t="s">
        <v>812</v>
      </c>
      <c r="I23" s="212" t="s">
        <v>333</v>
      </c>
      <c r="J23" s="302"/>
      <c r="K23" s="290"/>
      <c r="L23" s="257" t="s">
        <v>1773</v>
      </c>
      <c r="M23" s="254" t="s">
        <v>1143</v>
      </c>
      <c r="N23" s="212"/>
      <c r="O23" s="302"/>
      <c r="P23" s="290"/>
      <c r="Q23" s="257" t="s">
        <v>576</v>
      </c>
      <c r="R23" s="258"/>
      <c r="S23" s="212">
        <v>300</v>
      </c>
      <c r="T23" s="302"/>
      <c r="U23" s="263"/>
      <c r="V23" s="262"/>
      <c r="W23" s="291"/>
    </row>
    <row r="24" spans="1:23" s="8" customFormat="1" ht="18.75" customHeight="1">
      <c r="A24" s="252"/>
      <c r="B24" s="253" t="s">
        <v>512</v>
      </c>
      <c r="C24" s="254" t="s">
        <v>1871</v>
      </c>
      <c r="D24" s="211">
        <v>1550</v>
      </c>
      <c r="E24" s="299"/>
      <c r="F24" s="305"/>
      <c r="G24" s="257" t="s">
        <v>657</v>
      </c>
      <c r="H24" s="444" t="s">
        <v>812</v>
      </c>
      <c r="I24" s="212"/>
      <c r="J24" s="302"/>
      <c r="K24" s="290"/>
      <c r="L24" s="257" t="s">
        <v>654</v>
      </c>
      <c r="M24" s="254" t="s">
        <v>1143</v>
      </c>
      <c r="N24" s="212"/>
      <c r="O24" s="302"/>
      <c r="P24" s="290"/>
      <c r="Q24" s="257"/>
      <c r="R24" s="258"/>
      <c r="S24" s="212"/>
      <c r="T24" s="302"/>
      <c r="U24" s="263"/>
      <c r="V24" s="262"/>
      <c r="W24" s="291"/>
    </row>
    <row r="25" spans="1:23" s="8" customFormat="1" ht="18.75" customHeight="1">
      <c r="A25" s="252"/>
      <c r="B25" s="253" t="s">
        <v>513</v>
      </c>
      <c r="C25" s="254" t="s">
        <v>730</v>
      </c>
      <c r="D25" s="211">
        <v>1400</v>
      </c>
      <c r="E25" s="299"/>
      <c r="F25" s="305"/>
      <c r="G25" s="257" t="s">
        <v>654</v>
      </c>
      <c r="H25" s="444" t="s">
        <v>812</v>
      </c>
      <c r="I25" s="212"/>
      <c r="J25" s="302"/>
      <c r="K25" s="290"/>
      <c r="L25" s="257" t="s">
        <v>655</v>
      </c>
      <c r="M25" s="254" t="s">
        <v>1143</v>
      </c>
      <c r="N25" s="212"/>
      <c r="O25" s="302"/>
      <c r="P25" s="290"/>
      <c r="Q25" s="257"/>
      <c r="R25" s="258"/>
      <c r="S25" s="212"/>
      <c r="T25" s="302"/>
      <c r="U25" s="259" t="s">
        <v>281</v>
      </c>
      <c r="V25" s="260"/>
      <c r="W25" s="261"/>
    </row>
    <row r="26" spans="1:23" s="8" customFormat="1" ht="18.75" customHeight="1">
      <c r="A26" s="252"/>
      <c r="B26" s="253" t="s">
        <v>1967</v>
      </c>
      <c r="C26" s="254" t="s">
        <v>1871</v>
      </c>
      <c r="D26" s="211">
        <v>1850</v>
      </c>
      <c r="E26" s="299"/>
      <c r="F26" s="305"/>
      <c r="G26" s="257" t="s">
        <v>655</v>
      </c>
      <c r="H26" s="444" t="s">
        <v>812</v>
      </c>
      <c r="I26" s="212"/>
      <c r="J26" s="302"/>
      <c r="K26" s="290"/>
      <c r="L26" s="257" t="s">
        <v>1968</v>
      </c>
      <c r="M26" s="254" t="s">
        <v>1143</v>
      </c>
      <c r="N26" s="212"/>
      <c r="O26" s="302"/>
      <c r="P26" s="290"/>
      <c r="Q26" s="257"/>
      <c r="R26" s="258"/>
      <c r="S26" s="212"/>
      <c r="T26" s="302"/>
      <c r="U26" s="263"/>
      <c r="V26" s="1173" t="s">
        <v>2050</v>
      </c>
      <c r="W26" s="1174"/>
    </row>
    <row r="27" spans="1:23" s="8" customFormat="1" ht="18.75" customHeight="1">
      <c r="A27" s="252"/>
      <c r="B27" s="253" t="s">
        <v>514</v>
      </c>
      <c r="C27" s="254" t="s">
        <v>729</v>
      </c>
      <c r="D27" s="211">
        <v>1500</v>
      </c>
      <c r="E27" s="299"/>
      <c r="F27" s="305"/>
      <c r="G27" s="257" t="s">
        <v>1968</v>
      </c>
      <c r="H27" s="444" t="s">
        <v>812</v>
      </c>
      <c r="I27" s="212"/>
      <c r="J27" s="302"/>
      <c r="K27" s="290"/>
      <c r="L27" s="257" t="s">
        <v>706</v>
      </c>
      <c r="M27" s="254" t="s">
        <v>1143</v>
      </c>
      <c r="N27" s="212"/>
      <c r="O27" s="302"/>
      <c r="P27" s="290"/>
      <c r="Q27" s="257"/>
      <c r="R27" s="258"/>
      <c r="S27" s="212"/>
      <c r="T27" s="302"/>
      <c r="U27" s="263"/>
      <c r="V27" s="1173"/>
      <c r="W27" s="1174"/>
    </row>
    <row r="28" spans="1:23" s="8" customFormat="1" ht="18.75" customHeight="1">
      <c r="A28" s="252"/>
      <c r="B28" s="253" t="s">
        <v>515</v>
      </c>
      <c r="C28" s="254" t="s">
        <v>729</v>
      </c>
      <c r="D28" s="211">
        <v>1050</v>
      </c>
      <c r="E28" s="299"/>
      <c r="F28" s="305"/>
      <c r="G28" s="257"/>
      <c r="H28" s="254"/>
      <c r="I28" s="212"/>
      <c r="J28" s="302"/>
      <c r="K28" s="290"/>
      <c r="L28" s="257" t="s">
        <v>707</v>
      </c>
      <c r="M28" s="254" t="s">
        <v>1143</v>
      </c>
      <c r="N28" s="212"/>
      <c r="O28" s="302"/>
      <c r="P28" s="290"/>
      <c r="Q28" s="257"/>
      <c r="R28" s="258"/>
      <c r="S28" s="212"/>
      <c r="T28" s="302"/>
      <c r="U28" s="263"/>
      <c r="V28" s="1173"/>
      <c r="W28" s="1174"/>
    </row>
    <row r="29" spans="1:23" s="8" customFormat="1" ht="18.75" customHeight="1">
      <c r="A29" s="252"/>
      <c r="B29" s="253" t="s">
        <v>645</v>
      </c>
      <c r="C29" s="254" t="s">
        <v>1871</v>
      </c>
      <c r="D29" s="211">
        <v>2950</v>
      </c>
      <c r="E29" s="299"/>
      <c r="F29" s="305"/>
      <c r="G29" s="257" t="s">
        <v>652</v>
      </c>
      <c r="H29" s="444" t="s">
        <v>812</v>
      </c>
      <c r="I29" s="212"/>
      <c r="J29" s="302"/>
      <c r="K29" s="290"/>
      <c r="L29" s="257" t="s">
        <v>652</v>
      </c>
      <c r="M29" s="254" t="s">
        <v>1143</v>
      </c>
      <c r="N29" s="212"/>
      <c r="O29" s="302"/>
      <c r="P29" s="290"/>
      <c r="Q29" s="257"/>
      <c r="R29" s="258"/>
      <c r="S29" s="212"/>
      <c r="T29" s="302"/>
      <c r="U29" s="263"/>
      <c r="V29" s="262"/>
      <c r="W29" s="274" t="s">
        <v>277</v>
      </c>
    </row>
    <row r="30" spans="1:23" s="8" customFormat="1" ht="18.75" customHeight="1">
      <c r="A30" s="252"/>
      <c r="B30" s="253" t="s">
        <v>516</v>
      </c>
      <c r="C30" s="254" t="s">
        <v>1871</v>
      </c>
      <c r="D30" s="211">
        <v>1450</v>
      </c>
      <c r="E30" s="299"/>
      <c r="F30" s="305"/>
      <c r="G30" s="257" t="s">
        <v>334</v>
      </c>
      <c r="H30" s="444" t="s">
        <v>812</v>
      </c>
      <c r="I30" s="212"/>
      <c r="J30" s="302"/>
      <c r="K30" s="290"/>
      <c r="L30" s="257" t="s">
        <v>334</v>
      </c>
      <c r="M30" s="444" t="s">
        <v>219</v>
      </c>
      <c r="N30" s="212"/>
      <c r="O30" s="302"/>
      <c r="P30" s="290"/>
      <c r="Q30" s="257"/>
      <c r="R30" s="258"/>
      <c r="S30" s="212"/>
      <c r="T30" s="302"/>
      <c r="U30" s="263"/>
      <c r="V30" s="262"/>
      <c r="W30" s="291"/>
    </row>
    <row r="31" spans="1:23" s="8" customFormat="1" ht="18.75" customHeight="1">
      <c r="A31" s="252"/>
      <c r="B31" s="253" t="s">
        <v>691</v>
      </c>
      <c r="C31" s="254" t="s">
        <v>729</v>
      </c>
      <c r="D31" s="211">
        <v>1300</v>
      </c>
      <c r="E31" s="299"/>
      <c r="F31" s="305"/>
      <c r="G31" s="257"/>
      <c r="H31" s="444"/>
      <c r="I31" s="212"/>
      <c r="J31" s="302"/>
      <c r="K31" s="290"/>
      <c r="L31" s="257" t="s">
        <v>691</v>
      </c>
      <c r="M31" s="333" t="s">
        <v>1143</v>
      </c>
      <c r="N31" s="212"/>
      <c r="O31" s="302"/>
      <c r="P31" s="290"/>
      <c r="Q31" s="257"/>
      <c r="R31" s="258"/>
      <c r="S31" s="212"/>
      <c r="T31" s="302"/>
      <c r="U31" s="263"/>
      <c r="V31" s="276"/>
      <c r="W31" s="291"/>
    </row>
    <row r="32" spans="1:23" s="8" customFormat="1" ht="18.75" customHeight="1">
      <c r="A32" s="252"/>
      <c r="B32" s="253"/>
      <c r="C32" s="254"/>
      <c r="D32" s="211"/>
      <c r="E32" s="299"/>
      <c r="F32" s="305"/>
      <c r="G32" s="257"/>
      <c r="H32" s="444"/>
      <c r="I32" s="212"/>
      <c r="J32" s="302"/>
      <c r="K32" s="290"/>
      <c r="L32" s="257"/>
      <c r="M32" s="333"/>
      <c r="N32" s="212"/>
      <c r="O32" s="302"/>
      <c r="P32" s="290"/>
      <c r="Q32" s="257"/>
      <c r="R32" s="258"/>
      <c r="S32" s="212"/>
      <c r="T32" s="302"/>
      <c r="U32" s="263"/>
      <c r="V32" s="276"/>
      <c r="W32" s="291"/>
    </row>
    <row r="33" spans="1:23" s="8" customFormat="1" ht="18.75" customHeight="1">
      <c r="A33" s="252"/>
      <c r="B33" s="253"/>
      <c r="C33" s="254"/>
      <c r="D33" s="211"/>
      <c r="E33" s="299"/>
      <c r="F33" s="305"/>
      <c r="G33" s="257"/>
      <c r="H33" s="444"/>
      <c r="I33" s="212"/>
      <c r="J33" s="302"/>
      <c r="K33" s="290"/>
      <c r="L33" s="257"/>
      <c r="M33" s="333"/>
      <c r="N33" s="212"/>
      <c r="O33" s="302"/>
      <c r="P33" s="290"/>
      <c r="Q33" s="257"/>
      <c r="R33" s="258"/>
      <c r="S33" s="212"/>
      <c r="T33" s="302"/>
      <c r="U33" s="263"/>
      <c r="V33" s="262"/>
      <c r="W33" s="291"/>
    </row>
    <row r="34" spans="1:23" s="8" customFormat="1" ht="18.75" customHeight="1">
      <c r="A34" s="252"/>
      <c r="B34" s="253"/>
      <c r="C34" s="254"/>
      <c r="D34" s="211"/>
      <c r="E34" s="299"/>
      <c r="F34" s="305"/>
      <c r="G34" s="257"/>
      <c r="H34" s="333"/>
      <c r="I34" s="212"/>
      <c r="J34" s="302"/>
      <c r="K34" s="290"/>
      <c r="L34" s="257"/>
      <c r="M34" s="333"/>
      <c r="N34" s="212"/>
      <c r="O34" s="302"/>
      <c r="P34" s="290"/>
      <c r="Q34" s="257"/>
      <c r="R34" s="258"/>
      <c r="S34" s="212"/>
      <c r="T34" s="302"/>
      <c r="U34" s="263"/>
      <c r="V34" s="262"/>
      <c r="W34" s="291"/>
    </row>
    <row r="35" spans="1:23" s="8" customFormat="1" ht="18.75" customHeight="1">
      <c r="A35" s="252"/>
      <c r="B35" s="253"/>
      <c r="C35" s="254"/>
      <c r="D35" s="211"/>
      <c r="E35" s="299"/>
      <c r="F35" s="305"/>
      <c r="G35" s="257"/>
      <c r="H35" s="258"/>
      <c r="I35" s="212"/>
      <c r="J35" s="303"/>
      <c r="K35" s="290"/>
      <c r="L35" s="257"/>
      <c r="M35" s="254"/>
      <c r="N35" s="212"/>
      <c r="O35" s="303"/>
      <c r="P35" s="290"/>
      <c r="Q35" s="257"/>
      <c r="R35" s="258"/>
      <c r="S35" s="212"/>
      <c r="T35" s="303"/>
      <c r="U35" s="263"/>
      <c r="V35" s="262"/>
      <c r="W35" s="291"/>
    </row>
    <row r="36" spans="1:23" s="8" customFormat="1" ht="19.5" customHeight="1" thickBot="1">
      <c r="A36" s="1098">
        <f>COUNTA(B20:B35)</f>
        <v>12</v>
      </c>
      <c r="B36" s="1099"/>
      <c r="C36" s="1100"/>
      <c r="D36" s="170">
        <f>SUM(D20:D35)</f>
        <v>20300</v>
      </c>
      <c r="E36" s="338">
        <f>SUM(E20:E35)</f>
        <v>0</v>
      </c>
      <c r="F36" s="1136">
        <f>COUNTA(G20:G35)</f>
        <v>9</v>
      </c>
      <c r="G36" s="1102"/>
      <c r="H36" s="1103"/>
      <c r="I36" s="105">
        <f>SUM(I20:I35)</f>
        <v>650</v>
      </c>
      <c r="J36" s="297">
        <f>SUM(J20:J35)</f>
        <v>0</v>
      </c>
      <c r="K36" s="1101">
        <f>COUNTA(L20:L35)</f>
        <v>12</v>
      </c>
      <c r="L36" s="1102"/>
      <c r="M36" s="1103"/>
      <c r="N36" s="105">
        <f>SUM(N20:N35)</f>
        <v>0</v>
      </c>
      <c r="O36" s="297">
        <f>SUM(O20:O35)</f>
        <v>0</v>
      </c>
      <c r="P36" s="1101">
        <f>COUNTA(Q20:Q35)</f>
        <v>4</v>
      </c>
      <c r="Q36" s="1102"/>
      <c r="R36" s="1103"/>
      <c r="S36" s="105">
        <f>SUM(S20:S35)</f>
        <v>1600</v>
      </c>
      <c r="T36" s="298">
        <f>SUM(T20:T35)</f>
        <v>0</v>
      </c>
      <c r="U36" s="80"/>
      <c r="V36" s="293"/>
      <c r="W36" s="294"/>
    </row>
  </sheetData>
  <mergeCells count="23">
    <mergeCell ref="C1:G2"/>
    <mergeCell ref="J1:L2"/>
    <mergeCell ref="U2:W4"/>
    <mergeCell ref="A16:C16"/>
    <mergeCell ref="V6:W6"/>
    <mergeCell ref="F16:H16"/>
    <mergeCell ref="P16:R16"/>
    <mergeCell ref="F6:G6"/>
    <mergeCell ref="C3:G4"/>
    <mergeCell ref="V26:W28"/>
    <mergeCell ref="U5:W5"/>
    <mergeCell ref="U17:W17"/>
    <mergeCell ref="J3:L4"/>
    <mergeCell ref="O1:T4"/>
    <mergeCell ref="K16:M16"/>
    <mergeCell ref="H6:J6"/>
    <mergeCell ref="V18:W18"/>
    <mergeCell ref="A36:C36"/>
    <mergeCell ref="F36:H36"/>
    <mergeCell ref="F18:G18"/>
    <mergeCell ref="P36:R36"/>
    <mergeCell ref="K36:M36"/>
    <mergeCell ref="H18:J18"/>
  </mergeCells>
  <phoneticPr fontId="5"/>
  <dataValidations count="1">
    <dataValidation type="whole" operator="lessThanOrEqual" showInputMessage="1" showErrorMessage="1" sqref="T8:T15 E20:E35 O8:O15 T20:T35 O20:O35 E8:E15 J8:J15 J20:J35" xr:uid="{00000000-0002-0000-1200-000000000000}">
      <formula1>D8</formula1>
    </dataValidation>
  </dataValidations>
  <hyperlinks>
    <hyperlink ref="U5:W5" location="名古屋市表紙!A1" display="名古屋市表紙へ戻る" xr:uid="{00000000-0004-0000-1200-000000000000}"/>
    <hyperlink ref="U17:W17" location="名古屋市表紙!A1" display="名古屋市表紙へ戻る" xr:uid="{00000000-0004-0000-1200-000001000000}"/>
  </hyperlinks>
  <printOptions horizontalCentered="1" verticalCentered="1"/>
  <pageMargins left="0.59055118110236227" right="0.59055118110236227" top="0.47244094488188981" bottom="0.47244094488188981" header="0.19685039370078741" footer="0.19685039370078741"/>
  <pageSetup paperSize="9" scale="85" firstPageNumber="19" orientation="landscape" useFirstPageNumber="1" r:id="rId1"/>
  <headerFooter alignWithMargins="0">
    <oddFooter>&amp;C－&amp;P－&amp;R中日興業（株）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showGridLines="0" workbookViewId="0"/>
  </sheetViews>
  <sheetFormatPr defaultRowHeight="13.5"/>
  <cols>
    <col min="15" max="15" width="12" customWidth="1"/>
  </cols>
  <sheetData>
    <row r="1" spans="1:14">
      <c r="A1" s="812"/>
      <c r="B1" s="812"/>
      <c r="C1" s="812"/>
      <c r="D1" s="812"/>
      <c r="E1" s="812"/>
      <c r="F1" s="812"/>
      <c r="G1" s="812"/>
      <c r="H1" s="812"/>
      <c r="I1" s="812"/>
      <c r="J1" s="812"/>
      <c r="K1" s="812"/>
      <c r="L1" s="812"/>
      <c r="M1" s="812"/>
      <c r="N1" s="812"/>
    </row>
    <row r="2" spans="1:14" ht="18.75">
      <c r="A2" s="1021" t="s">
        <v>1655</v>
      </c>
      <c r="B2" s="1022"/>
      <c r="C2" s="1022"/>
      <c r="D2" s="1022"/>
      <c r="E2" s="1022"/>
      <c r="F2" s="1022"/>
      <c r="G2" s="1022"/>
      <c r="H2" s="1022"/>
      <c r="I2" s="1022"/>
      <c r="J2" s="1022"/>
      <c r="K2" s="1022"/>
      <c r="L2" s="1022"/>
      <c r="M2" s="1022"/>
      <c r="N2" s="1022"/>
    </row>
    <row r="3" spans="1:14">
      <c r="A3" s="812"/>
      <c r="B3" s="812"/>
      <c r="C3" s="812"/>
      <c r="D3" s="812"/>
      <c r="E3" s="812"/>
      <c r="F3" s="812"/>
      <c r="G3" s="812"/>
      <c r="H3" s="812"/>
      <c r="I3" s="812"/>
      <c r="J3" s="812"/>
      <c r="K3" s="812"/>
      <c r="L3" s="812"/>
      <c r="M3" s="812"/>
      <c r="N3" s="812"/>
    </row>
    <row r="4" spans="1:14">
      <c r="A4" s="812"/>
      <c r="B4" s="812"/>
      <c r="C4" s="812"/>
      <c r="D4" s="812"/>
      <c r="E4" s="812"/>
      <c r="F4" s="812"/>
      <c r="G4" s="812"/>
      <c r="H4" s="812"/>
      <c r="I4" s="812"/>
      <c r="J4" s="812"/>
      <c r="K4" s="812"/>
      <c r="L4" s="812"/>
      <c r="M4" s="812"/>
      <c r="N4" s="812"/>
    </row>
    <row r="5" spans="1:14">
      <c r="A5" s="813" t="s">
        <v>1656</v>
      </c>
      <c r="B5" s="814"/>
      <c r="C5" s="814"/>
      <c r="D5" s="814"/>
      <c r="E5" s="814"/>
      <c r="F5" s="814"/>
      <c r="G5" s="814"/>
      <c r="H5" s="814"/>
      <c r="I5" s="814"/>
      <c r="J5" s="814"/>
      <c r="K5" s="814"/>
      <c r="L5" s="812"/>
      <c r="M5" s="812"/>
      <c r="N5" s="812"/>
    </row>
    <row r="6" spans="1:14">
      <c r="A6" s="813"/>
      <c r="B6" s="814"/>
      <c r="C6" s="814"/>
      <c r="D6" s="814"/>
      <c r="E6" s="814"/>
      <c r="F6" s="814"/>
      <c r="G6" s="814"/>
      <c r="H6" s="814"/>
      <c r="I6" s="814"/>
      <c r="J6" s="814"/>
      <c r="K6" s="814"/>
      <c r="L6" s="812"/>
      <c r="M6" s="812"/>
      <c r="N6" s="812"/>
    </row>
    <row r="7" spans="1:14" ht="14.25">
      <c r="A7" s="815" t="s">
        <v>1657</v>
      </c>
      <c r="B7" s="814"/>
      <c r="C7" s="814"/>
      <c r="D7" s="814"/>
      <c r="E7" s="814"/>
      <c r="F7" s="814"/>
      <c r="G7" s="814"/>
      <c r="H7" s="814"/>
      <c r="I7" s="814"/>
      <c r="J7" s="814"/>
      <c r="K7" s="814"/>
      <c r="L7" s="812"/>
      <c r="M7" s="812"/>
      <c r="N7" s="812"/>
    </row>
    <row r="8" spans="1:14" ht="14.25">
      <c r="A8" s="815"/>
      <c r="B8" s="814"/>
      <c r="C8" s="814"/>
      <c r="D8" s="814"/>
      <c r="E8" s="814"/>
      <c r="F8" s="814"/>
      <c r="G8" s="814"/>
      <c r="H8" s="814"/>
      <c r="I8" s="814"/>
      <c r="J8" s="814"/>
      <c r="K8" s="814"/>
      <c r="L8" s="812"/>
      <c r="M8" s="812"/>
      <c r="N8" s="812"/>
    </row>
    <row r="9" spans="1:14" ht="14.25">
      <c r="A9" s="815" t="s">
        <v>1658</v>
      </c>
      <c r="B9" s="812"/>
      <c r="C9" s="812"/>
      <c r="D9" s="812"/>
      <c r="E9" s="812"/>
      <c r="F9" s="812"/>
      <c r="G9" s="812"/>
      <c r="H9" s="812"/>
      <c r="I9" s="812"/>
      <c r="J9" s="812"/>
      <c r="K9" s="812"/>
      <c r="L9" s="812"/>
      <c r="M9" s="812"/>
      <c r="N9" s="812"/>
    </row>
    <row r="10" spans="1:14">
      <c r="A10" s="813"/>
      <c r="B10" s="812"/>
      <c r="C10" s="812"/>
      <c r="D10" s="812"/>
      <c r="E10" s="812"/>
      <c r="F10" s="812"/>
      <c r="G10" s="812"/>
      <c r="H10" s="812"/>
      <c r="I10" s="812"/>
      <c r="J10" s="812"/>
      <c r="K10" s="812"/>
      <c r="L10" s="812"/>
      <c r="M10" s="812"/>
      <c r="N10" s="812"/>
    </row>
    <row r="11" spans="1:14">
      <c r="A11" s="813"/>
      <c r="B11" s="812"/>
      <c r="C11" s="812"/>
      <c r="D11" s="812"/>
      <c r="E11" s="812"/>
      <c r="F11" s="812"/>
      <c r="G11" s="812"/>
      <c r="H11" s="812"/>
      <c r="I11" s="812"/>
      <c r="J11" s="812"/>
      <c r="K11" s="812"/>
      <c r="L11" s="812"/>
      <c r="M11" s="812"/>
      <c r="N11" s="812"/>
    </row>
    <row r="12" spans="1:14">
      <c r="A12" s="813" t="s">
        <v>1659</v>
      </c>
      <c r="B12" s="814"/>
      <c r="C12" s="814"/>
      <c r="D12" s="814"/>
      <c r="E12" s="814"/>
      <c r="F12" s="814"/>
      <c r="G12" s="814"/>
      <c r="H12" s="814"/>
      <c r="I12" s="814"/>
      <c r="J12" s="814"/>
      <c r="K12" s="814"/>
      <c r="L12" s="812"/>
      <c r="M12" s="812"/>
      <c r="N12" s="812"/>
    </row>
    <row r="13" spans="1:14">
      <c r="A13" s="816"/>
      <c r="B13" s="814"/>
      <c r="C13" s="814"/>
      <c r="D13" s="814"/>
      <c r="E13" s="814"/>
      <c r="F13" s="814"/>
      <c r="G13" s="814"/>
      <c r="H13" s="814"/>
      <c r="I13" s="814"/>
      <c r="J13" s="814"/>
      <c r="K13" s="814"/>
      <c r="L13" s="812"/>
      <c r="M13" s="812"/>
      <c r="N13" s="812"/>
    </row>
    <row r="14" spans="1:14">
      <c r="A14" s="812" t="s">
        <v>2024</v>
      </c>
      <c r="B14" s="812"/>
      <c r="C14" s="812"/>
      <c r="D14" s="812"/>
      <c r="E14" s="812"/>
      <c r="F14" s="812"/>
      <c r="G14" s="812"/>
      <c r="H14" s="812"/>
      <c r="I14" s="812"/>
      <c r="J14" s="812"/>
      <c r="K14" s="812"/>
      <c r="L14" s="812"/>
      <c r="M14" s="812"/>
      <c r="N14" s="812"/>
    </row>
    <row r="15" spans="1:14" ht="6.2" customHeight="1">
      <c r="A15" s="812"/>
      <c r="B15" s="812"/>
      <c r="C15" s="812"/>
      <c r="D15" s="812"/>
      <c r="E15" s="812"/>
      <c r="F15" s="812"/>
      <c r="G15" s="812"/>
      <c r="H15" s="812"/>
      <c r="I15" s="812"/>
      <c r="J15" s="812"/>
      <c r="K15" s="812"/>
      <c r="L15" s="812"/>
      <c r="M15" s="812"/>
      <c r="N15" s="812"/>
    </row>
    <row r="16" spans="1:14" ht="6.2" customHeight="1">
      <c r="A16" s="812"/>
      <c r="B16" s="812"/>
      <c r="C16" s="812"/>
      <c r="D16" s="812"/>
      <c r="E16" s="812"/>
      <c r="F16" s="812"/>
      <c r="G16" s="812"/>
      <c r="H16" s="812"/>
      <c r="I16" s="812"/>
      <c r="J16" s="812"/>
      <c r="K16" s="812"/>
      <c r="L16" s="812"/>
      <c r="M16" s="812"/>
      <c r="N16" s="812"/>
    </row>
    <row r="17" spans="1:14">
      <c r="A17" s="812" t="s">
        <v>2026</v>
      </c>
      <c r="B17" s="812"/>
      <c r="C17" s="812"/>
      <c r="D17" s="812"/>
      <c r="E17" s="812"/>
      <c r="F17" s="812"/>
      <c r="G17" s="812"/>
      <c r="H17" s="812"/>
      <c r="I17" s="812"/>
      <c r="J17" s="812"/>
      <c r="K17" s="812"/>
      <c r="L17" s="812"/>
      <c r="M17" s="812"/>
      <c r="N17" s="812"/>
    </row>
    <row r="18" spans="1:14" ht="6.2" customHeight="1">
      <c r="A18" s="812"/>
      <c r="B18" s="812"/>
      <c r="C18" s="812"/>
      <c r="D18" s="812"/>
      <c r="E18" s="812"/>
      <c r="F18" s="812"/>
      <c r="G18" s="812"/>
      <c r="H18" s="812"/>
      <c r="I18" s="812"/>
      <c r="J18" s="812"/>
      <c r="K18" s="812"/>
      <c r="L18" s="812"/>
      <c r="M18" s="812"/>
      <c r="N18" s="812"/>
    </row>
    <row r="19" spans="1:14" ht="6.2" customHeight="1">
      <c r="A19" s="812"/>
      <c r="B19" s="812"/>
      <c r="C19" s="812"/>
      <c r="D19" s="812"/>
      <c r="E19" s="812"/>
      <c r="F19" s="812"/>
      <c r="G19" s="812"/>
      <c r="H19" s="812"/>
      <c r="I19" s="812"/>
      <c r="J19" s="812"/>
      <c r="K19" s="812"/>
      <c r="L19" s="812"/>
      <c r="M19" s="812"/>
      <c r="N19" s="812"/>
    </row>
    <row r="20" spans="1:14">
      <c r="A20" s="812" t="s">
        <v>2027</v>
      </c>
      <c r="B20" s="812"/>
      <c r="C20" s="812"/>
      <c r="D20" s="812"/>
      <c r="E20" s="812"/>
      <c r="F20" s="812"/>
      <c r="G20" s="812"/>
      <c r="H20" s="812"/>
      <c r="I20" s="812"/>
      <c r="J20" s="812"/>
      <c r="K20" s="812"/>
      <c r="L20" s="812"/>
      <c r="M20" s="812"/>
      <c r="N20" s="812"/>
    </row>
    <row r="21" spans="1:14" ht="6.2" customHeight="1">
      <c r="A21" s="812"/>
      <c r="B21" s="812"/>
      <c r="C21" s="812"/>
      <c r="D21" s="812"/>
      <c r="E21" s="812"/>
      <c r="F21" s="812"/>
      <c r="G21" s="812"/>
      <c r="H21" s="812"/>
      <c r="I21" s="812"/>
      <c r="J21" s="812"/>
      <c r="K21" s="812"/>
      <c r="L21" s="812"/>
      <c r="M21" s="812"/>
      <c r="N21" s="812"/>
    </row>
    <row r="22" spans="1:14" ht="6.2" customHeight="1">
      <c r="A22" s="812"/>
      <c r="B22" s="812"/>
      <c r="C22" s="812"/>
      <c r="D22" s="812"/>
      <c r="E22" s="812"/>
      <c r="F22" s="812"/>
      <c r="G22" s="812"/>
      <c r="H22" s="812"/>
      <c r="I22" s="812"/>
      <c r="J22" s="812"/>
      <c r="K22" s="812"/>
      <c r="L22" s="812"/>
      <c r="M22" s="812"/>
      <c r="N22" s="812"/>
    </row>
    <row r="23" spans="1:14">
      <c r="A23" s="812" t="s">
        <v>2025</v>
      </c>
      <c r="B23" s="812"/>
      <c r="C23" s="812"/>
      <c r="D23" s="812"/>
      <c r="E23" s="812"/>
      <c r="F23" s="812"/>
      <c r="G23" s="812"/>
      <c r="H23" s="812"/>
      <c r="I23" s="812"/>
      <c r="J23" s="812"/>
      <c r="K23" s="812"/>
      <c r="L23" s="812"/>
      <c r="M23" s="812"/>
      <c r="N23" s="812"/>
    </row>
    <row r="24" spans="1:14" ht="6.2" customHeight="1">
      <c r="A24" s="812"/>
      <c r="B24" s="812"/>
      <c r="C24" s="812"/>
      <c r="D24" s="812"/>
      <c r="E24" s="812"/>
      <c r="F24" s="812"/>
      <c r="G24" s="812"/>
      <c r="H24" s="812"/>
      <c r="I24" s="812"/>
      <c r="J24" s="812"/>
      <c r="K24" s="812"/>
      <c r="L24" s="812"/>
      <c r="M24" s="812"/>
      <c r="N24" s="812"/>
    </row>
    <row r="25" spans="1:14" ht="6.2" customHeight="1">
      <c r="A25" s="812"/>
      <c r="B25" s="812"/>
      <c r="C25" s="812"/>
      <c r="D25" s="812"/>
      <c r="E25" s="812"/>
      <c r="F25" s="812"/>
      <c r="G25" s="812"/>
      <c r="H25" s="812"/>
      <c r="I25" s="812"/>
      <c r="J25" s="812"/>
      <c r="K25" s="812"/>
      <c r="L25" s="812"/>
      <c r="M25" s="812"/>
      <c r="N25" s="812"/>
    </row>
    <row r="26" spans="1:14" ht="6.2" customHeight="1">
      <c r="A26" s="812"/>
      <c r="B26" s="812"/>
      <c r="C26" s="812"/>
      <c r="D26" s="812"/>
      <c r="E26" s="812"/>
      <c r="F26" s="812"/>
      <c r="G26" s="812"/>
      <c r="H26" s="812"/>
      <c r="I26" s="812"/>
      <c r="J26" s="812"/>
      <c r="K26" s="812"/>
      <c r="L26" s="812"/>
      <c r="M26" s="812"/>
      <c r="N26" s="812"/>
    </row>
    <row r="27" spans="1:14">
      <c r="A27" s="812" t="s">
        <v>1660</v>
      </c>
      <c r="B27" s="812"/>
      <c r="C27" s="812"/>
      <c r="D27" s="812"/>
      <c r="E27" s="812"/>
      <c r="F27" s="812"/>
      <c r="G27" s="812"/>
      <c r="H27" s="812"/>
      <c r="I27" s="812"/>
      <c r="J27" s="812"/>
      <c r="K27" s="812"/>
      <c r="L27" s="812"/>
      <c r="M27" s="812"/>
      <c r="N27" s="812"/>
    </row>
    <row r="28" spans="1:14" ht="6.2" customHeight="1">
      <c r="A28" s="812"/>
      <c r="B28" s="812"/>
      <c r="C28" s="812"/>
      <c r="D28" s="812"/>
      <c r="E28" s="812"/>
      <c r="F28" s="812"/>
      <c r="G28" s="812"/>
      <c r="H28" s="812"/>
      <c r="I28" s="812"/>
      <c r="J28" s="812"/>
      <c r="K28" s="812"/>
      <c r="L28" s="812"/>
      <c r="M28" s="812"/>
      <c r="N28" s="812"/>
    </row>
    <row r="29" spans="1:14">
      <c r="A29" s="812"/>
      <c r="B29" s="812"/>
      <c r="C29" s="812"/>
      <c r="D29" s="812"/>
      <c r="E29" s="812"/>
      <c r="F29" s="812"/>
      <c r="G29" s="812"/>
      <c r="H29" s="812"/>
      <c r="I29" s="812"/>
      <c r="J29" s="812"/>
      <c r="K29" s="812"/>
      <c r="L29" s="812"/>
      <c r="M29" s="812"/>
      <c r="N29" s="812"/>
    </row>
    <row r="30" spans="1:14" ht="6.2" customHeight="1">
      <c r="A30" s="812"/>
      <c r="B30" s="812"/>
      <c r="C30" s="812"/>
      <c r="D30" s="812"/>
      <c r="E30" s="812"/>
      <c r="F30" s="812"/>
      <c r="G30" s="812"/>
      <c r="H30" s="812"/>
      <c r="I30" s="812"/>
      <c r="J30" s="812"/>
      <c r="K30" s="812"/>
      <c r="L30" s="812"/>
      <c r="M30" s="812"/>
      <c r="N30" s="812"/>
    </row>
    <row r="31" spans="1:14">
      <c r="A31" s="812" t="s">
        <v>1661</v>
      </c>
      <c r="B31" s="812"/>
      <c r="C31" s="812"/>
      <c r="D31" s="812"/>
      <c r="E31" s="812"/>
      <c r="F31" s="812"/>
      <c r="G31" s="812"/>
      <c r="H31" s="812"/>
      <c r="I31" s="812"/>
      <c r="J31" s="812"/>
      <c r="K31" s="812"/>
      <c r="L31" s="812"/>
      <c r="M31" s="812"/>
      <c r="N31" s="812"/>
    </row>
    <row r="32" spans="1:14" ht="6.2" customHeight="1">
      <c r="A32" s="812"/>
      <c r="B32" s="812"/>
      <c r="C32" s="812"/>
      <c r="D32" s="812"/>
      <c r="E32" s="812"/>
      <c r="F32" s="812"/>
      <c r="G32" s="812"/>
      <c r="H32" s="812"/>
      <c r="I32" s="812"/>
      <c r="J32" s="812"/>
      <c r="K32" s="812"/>
      <c r="L32" s="812"/>
      <c r="M32" s="812"/>
      <c r="N32" s="812"/>
    </row>
    <row r="33" spans="1:14">
      <c r="A33" s="812" t="s">
        <v>1662</v>
      </c>
      <c r="B33" s="812"/>
      <c r="C33" s="812"/>
      <c r="D33" s="812"/>
      <c r="E33" s="812"/>
      <c r="F33" s="812"/>
      <c r="G33" s="812"/>
      <c r="H33" s="812"/>
      <c r="I33" s="812"/>
      <c r="J33" s="812"/>
      <c r="K33" s="812"/>
      <c r="L33" s="812"/>
      <c r="M33" s="812"/>
      <c r="N33" s="812"/>
    </row>
    <row r="34" spans="1:14" ht="6.2" customHeight="1">
      <c r="A34" s="812"/>
      <c r="B34" s="812"/>
      <c r="C34" s="812"/>
      <c r="D34" s="812"/>
      <c r="E34" s="812"/>
      <c r="F34" s="812"/>
      <c r="G34" s="812"/>
      <c r="H34" s="812"/>
      <c r="I34" s="812"/>
      <c r="J34" s="812"/>
      <c r="K34" s="812"/>
      <c r="L34" s="812"/>
      <c r="M34" s="812"/>
      <c r="N34" s="812"/>
    </row>
    <row r="35" spans="1:14">
      <c r="A35" s="812" t="s">
        <v>1663</v>
      </c>
      <c r="B35" s="812"/>
      <c r="C35" s="812"/>
      <c r="D35" s="812"/>
      <c r="E35" s="812"/>
      <c r="F35" s="812"/>
      <c r="G35" s="812"/>
      <c r="H35" s="812"/>
      <c r="I35" s="812"/>
      <c r="J35" s="812"/>
      <c r="K35" s="812"/>
      <c r="L35" s="812"/>
      <c r="M35" s="812"/>
      <c r="N35" s="812"/>
    </row>
    <row r="36" spans="1:14">
      <c r="A36" s="812"/>
      <c r="B36" s="812"/>
      <c r="C36" s="812"/>
      <c r="D36" s="812"/>
      <c r="E36" s="812"/>
      <c r="F36" s="812"/>
      <c r="G36" s="812"/>
      <c r="H36" s="812"/>
      <c r="I36" s="812"/>
      <c r="J36" s="812"/>
      <c r="K36" s="812"/>
      <c r="L36" s="812"/>
      <c r="M36" s="812"/>
      <c r="N36" s="812"/>
    </row>
    <row r="37" spans="1:14">
      <c r="A37" s="812" t="s">
        <v>1664</v>
      </c>
      <c r="B37" s="812"/>
      <c r="C37" s="812"/>
      <c r="D37" s="812"/>
      <c r="E37" s="812"/>
      <c r="F37" s="812"/>
      <c r="G37" s="812"/>
      <c r="H37" s="812"/>
      <c r="I37" s="812"/>
      <c r="J37" s="812"/>
      <c r="K37" s="812"/>
      <c r="L37" s="812"/>
      <c r="M37" s="812"/>
      <c r="N37" s="812"/>
    </row>
    <row r="38" spans="1:14">
      <c r="A38" s="812"/>
      <c r="B38" s="812"/>
      <c r="C38" s="812"/>
      <c r="D38" s="812"/>
      <c r="E38" s="812"/>
      <c r="F38" s="812"/>
      <c r="G38" s="812"/>
      <c r="H38" s="812"/>
      <c r="I38" s="812"/>
      <c r="J38" s="812"/>
      <c r="K38" s="812"/>
      <c r="L38" s="812"/>
      <c r="M38" s="812"/>
      <c r="N38" s="812"/>
    </row>
    <row r="39" spans="1:14" ht="20.25" customHeight="1">
      <c r="A39" s="812" t="s">
        <v>1665</v>
      </c>
      <c r="B39" s="812"/>
      <c r="C39" s="812"/>
      <c r="D39" s="812"/>
      <c r="E39" s="812"/>
      <c r="F39" s="812"/>
      <c r="G39" s="812"/>
      <c r="H39" s="812"/>
      <c r="I39" s="812"/>
      <c r="J39" s="812"/>
      <c r="K39" s="812"/>
      <c r="L39" s="812"/>
      <c r="M39" s="812"/>
      <c r="N39" s="812"/>
    </row>
    <row r="40" spans="1:14">
      <c r="A40" s="813"/>
      <c r="B40" s="812"/>
      <c r="C40" s="812"/>
      <c r="D40" s="812"/>
      <c r="E40" s="812"/>
      <c r="F40" s="812"/>
      <c r="G40" s="812"/>
      <c r="H40" s="812"/>
      <c r="I40" s="812"/>
      <c r="J40" s="812"/>
      <c r="K40" s="812"/>
      <c r="L40" s="812"/>
    </row>
  </sheetData>
  <mergeCells count="1">
    <mergeCell ref="A2:N2"/>
  </mergeCells>
  <phoneticPr fontId="7"/>
  <pageMargins left="0.73" right="0.22" top="0.38" bottom="0.17" header="0.37" footer="0.2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W52"/>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41">
        <f>名古屋市表紙!C1</f>
        <v>0</v>
      </c>
      <c r="D1" s="1141"/>
      <c r="E1" s="1141"/>
      <c r="F1" s="1141"/>
      <c r="G1" s="1142"/>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43"/>
      <c r="D2" s="1143"/>
      <c r="E2" s="1143"/>
      <c r="F2" s="1143"/>
      <c r="G2" s="1144"/>
      <c r="H2" s="220"/>
      <c r="I2" s="222"/>
      <c r="J2" s="1118"/>
      <c r="K2" s="1118"/>
      <c r="L2" s="1119"/>
      <c r="M2" s="223"/>
      <c r="N2" s="224"/>
      <c r="O2" s="1128"/>
      <c r="P2" s="1128"/>
      <c r="Q2" s="1128"/>
      <c r="R2" s="1128"/>
      <c r="S2" s="1128"/>
      <c r="T2" s="1129"/>
      <c r="U2" s="1167">
        <f>名古屋市表紙!R2</f>
        <v>0</v>
      </c>
      <c r="V2" s="1168"/>
      <c r="W2" s="1169"/>
    </row>
    <row r="3" spans="1:23" ht="18" customHeight="1">
      <c r="A3" s="225" t="s">
        <v>297</v>
      </c>
      <c r="B3" s="226"/>
      <c r="C3" s="1112">
        <f>名古屋市表紙!C3</f>
        <v>0</v>
      </c>
      <c r="D3" s="1112"/>
      <c r="E3" s="1112"/>
      <c r="F3" s="1112"/>
      <c r="G3" s="1113"/>
      <c r="H3" s="227" t="s">
        <v>298</v>
      </c>
      <c r="I3" s="216"/>
      <c r="J3" s="1132">
        <f>E40+J40+O40+T40</f>
        <v>0</v>
      </c>
      <c r="K3" s="1132"/>
      <c r="L3" s="1133"/>
      <c r="M3" s="228"/>
      <c r="N3" s="229"/>
      <c r="O3" s="1128"/>
      <c r="P3" s="1128"/>
      <c r="Q3" s="1128"/>
      <c r="R3" s="1128"/>
      <c r="S3" s="1128"/>
      <c r="T3" s="1129"/>
      <c r="U3" s="1167"/>
      <c r="V3" s="1168"/>
      <c r="W3" s="1169"/>
    </row>
    <row r="4" spans="1:23" ht="18" customHeight="1">
      <c r="A4" s="230"/>
      <c r="B4" s="231"/>
      <c r="C4" s="1114"/>
      <c r="D4" s="1114"/>
      <c r="E4" s="1114"/>
      <c r="F4" s="1114"/>
      <c r="G4" s="1115"/>
      <c r="H4" s="230"/>
      <c r="I4" s="222"/>
      <c r="J4" s="1134"/>
      <c r="K4" s="1134"/>
      <c r="L4" s="1135" t="s">
        <v>237</v>
      </c>
      <c r="M4" s="232"/>
      <c r="N4" s="222"/>
      <c r="O4" s="1130"/>
      <c r="P4" s="1130"/>
      <c r="Q4" s="1130"/>
      <c r="R4" s="1130"/>
      <c r="S4" s="1130"/>
      <c r="T4" s="1131"/>
      <c r="U4" s="1170"/>
      <c r="V4" s="1171"/>
      <c r="W4" s="1172"/>
    </row>
    <row r="5" spans="1:23" ht="15" customHeight="1">
      <c r="U5" s="1107" t="s">
        <v>644</v>
      </c>
      <c r="V5" s="1107"/>
      <c r="W5" s="1107"/>
    </row>
    <row r="6" spans="1:23" s="9" customFormat="1" ht="21" customHeight="1" thickBot="1">
      <c r="A6" s="233" t="s">
        <v>269</v>
      </c>
      <c r="B6" s="234"/>
      <c r="C6" s="235" t="s">
        <v>250</v>
      </c>
      <c r="D6" s="236"/>
      <c r="E6" s="237"/>
      <c r="F6" s="1105" t="s">
        <v>727</v>
      </c>
      <c r="G6" s="1106"/>
      <c r="H6" s="1104">
        <f>D40+I40+N40+S40</f>
        <v>38550</v>
      </c>
      <c r="I6" s="1104"/>
      <c r="J6" s="1104"/>
      <c r="K6" s="238"/>
      <c r="L6" s="277"/>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243</v>
      </c>
      <c r="U7" s="250" t="s">
        <v>244</v>
      </c>
      <c r="V7" s="178"/>
      <c r="W7" s="251"/>
    </row>
    <row r="8" spans="1:23" s="8" customFormat="1" ht="16.5" customHeight="1">
      <c r="A8" s="252" t="s">
        <v>246</v>
      </c>
      <c r="B8" s="253" t="s">
        <v>517</v>
      </c>
      <c r="C8" s="254" t="s">
        <v>1866</v>
      </c>
      <c r="D8" s="211">
        <v>2300</v>
      </c>
      <c r="E8" s="299"/>
      <c r="F8" s="256"/>
      <c r="G8" s="257" t="s">
        <v>518</v>
      </c>
      <c r="H8" s="254"/>
      <c r="I8" s="212">
        <v>550</v>
      </c>
      <c r="J8" s="301"/>
      <c r="K8" s="256"/>
      <c r="L8" s="257" t="s">
        <v>708</v>
      </c>
      <c r="M8" s="254" t="s">
        <v>1143</v>
      </c>
      <c r="N8" s="212"/>
      <c r="O8" s="301"/>
      <c r="P8" s="256"/>
      <c r="Q8" s="257" t="s">
        <v>526</v>
      </c>
      <c r="R8" s="258"/>
      <c r="S8" s="212">
        <v>1100</v>
      </c>
      <c r="T8" s="301"/>
      <c r="U8" s="259" t="s">
        <v>349</v>
      </c>
      <c r="V8" s="260"/>
      <c r="W8" s="261"/>
    </row>
    <row r="9" spans="1:23" s="8" customFormat="1" ht="16.5" customHeight="1">
      <c r="A9" s="252"/>
      <c r="B9" s="253" t="s">
        <v>518</v>
      </c>
      <c r="C9" s="254" t="s">
        <v>1866</v>
      </c>
      <c r="D9" s="211">
        <v>1500</v>
      </c>
      <c r="E9" s="299"/>
      <c r="F9" s="256"/>
      <c r="G9" s="257" t="s">
        <v>530</v>
      </c>
      <c r="H9" s="254"/>
      <c r="I9" s="212">
        <v>400</v>
      </c>
      <c r="J9" s="302"/>
      <c r="K9" s="256"/>
      <c r="L9" s="257" t="s">
        <v>1640</v>
      </c>
      <c r="M9" s="254" t="s">
        <v>1143</v>
      </c>
      <c r="N9" s="212"/>
      <c r="O9" s="302"/>
      <c r="P9" s="256"/>
      <c r="Q9" s="257" t="s">
        <v>517</v>
      </c>
      <c r="R9" s="258"/>
      <c r="S9" s="212">
        <v>1050</v>
      </c>
      <c r="T9" s="302"/>
      <c r="U9" s="263"/>
      <c r="V9" s="262" t="s">
        <v>625</v>
      </c>
      <c r="W9" s="261"/>
    </row>
    <row r="10" spans="1:23" s="8" customFormat="1" ht="16.5" customHeight="1">
      <c r="A10" s="252"/>
      <c r="B10" s="253" t="s">
        <v>519</v>
      </c>
      <c r="C10" s="254" t="s">
        <v>1866</v>
      </c>
      <c r="D10" s="211">
        <v>900</v>
      </c>
      <c r="E10" s="299"/>
      <c r="F10" s="256"/>
      <c r="G10" s="257" t="s">
        <v>606</v>
      </c>
      <c r="H10" s="254"/>
      <c r="I10" s="212">
        <v>300</v>
      </c>
      <c r="J10" s="302"/>
      <c r="K10" s="256"/>
      <c r="L10" s="257" t="s">
        <v>1641</v>
      </c>
      <c r="M10" s="254" t="s">
        <v>1143</v>
      </c>
      <c r="N10" s="212"/>
      <c r="O10" s="302"/>
      <c r="P10" s="256"/>
      <c r="Q10" s="257" t="s">
        <v>577</v>
      </c>
      <c r="R10" s="258"/>
      <c r="S10" s="212">
        <v>100</v>
      </c>
      <c r="T10" s="302"/>
      <c r="U10" s="263"/>
      <c r="V10" s="332" t="s">
        <v>1903</v>
      </c>
      <c r="W10" s="261"/>
    </row>
    <row r="11" spans="1:23" s="8" customFormat="1" ht="16.5" customHeight="1">
      <c r="A11" s="252"/>
      <c r="B11" s="253" t="s">
        <v>1909</v>
      </c>
      <c r="C11" s="254" t="s">
        <v>1866</v>
      </c>
      <c r="D11" s="211">
        <v>1250</v>
      </c>
      <c r="E11" s="299"/>
      <c r="F11" s="256"/>
      <c r="G11" s="257"/>
      <c r="H11" s="254"/>
      <c r="I11" s="212"/>
      <c r="J11" s="302"/>
      <c r="K11" s="256"/>
      <c r="L11" s="617" t="s">
        <v>1910</v>
      </c>
      <c r="M11" s="254" t="s">
        <v>249</v>
      </c>
      <c r="N11" s="212"/>
      <c r="O11" s="302"/>
      <c r="P11" s="256"/>
      <c r="Q11" s="257" t="s">
        <v>578</v>
      </c>
      <c r="R11" s="258"/>
      <c r="S11" s="212">
        <v>600</v>
      </c>
      <c r="T11" s="302"/>
      <c r="U11" s="263"/>
      <c r="V11" s="262"/>
      <c r="W11" s="261"/>
    </row>
    <row r="12" spans="1:23" s="8" customFormat="1" ht="16.5" customHeight="1">
      <c r="A12" s="252"/>
      <c r="B12" s="253" t="s">
        <v>520</v>
      </c>
      <c r="C12" s="254" t="s">
        <v>729</v>
      </c>
      <c r="D12" s="211">
        <v>1800</v>
      </c>
      <c r="E12" s="299"/>
      <c r="F12" s="256"/>
      <c r="G12" s="257"/>
      <c r="H12" s="254"/>
      <c r="I12" s="212"/>
      <c r="J12" s="302"/>
      <c r="K12" s="256"/>
      <c r="L12" s="257" t="s">
        <v>709</v>
      </c>
      <c r="M12" s="254" t="s">
        <v>249</v>
      </c>
      <c r="N12" s="212"/>
      <c r="O12" s="302"/>
      <c r="P12" s="256"/>
      <c r="Q12" s="257"/>
      <c r="R12" s="258"/>
      <c r="S12" s="212"/>
      <c r="T12" s="302"/>
      <c r="U12" s="263" t="s">
        <v>246</v>
      </c>
      <c r="V12" s="260" t="s">
        <v>2051</v>
      </c>
      <c r="W12" s="261"/>
    </row>
    <row r="13" spans="1:23" s="8" customFormat="1" ht="16.5" customHeight="1">
      <c r="A13" s="252"/>
      <c r="B13" s="253" t="s">
        <v>521</v>
      </c>
      <c r="C13" s="254" t="s">
        <v>1866</v>
      </c>
      <c r="D13" s="211">
        <v>2450</v>
      </c>
      <c r="E13" s="299"/>
      <c r="F13" s="256"/>
      <c r="G13" s="257"/>
      <c r="H13" s="254"/>
      <c r="I13" s="212"/>
      <c r="J13" s="302"/>
      <c r="K13" s="256"/>
      <c r="L13" s="257" t="s">
        <v>717</v>
      </c>
      <c r="M13" s="254" t="s">
        <v>249</v>
      </c>
      <c r="N13" s="212"/>
      <c r="O13" s="302"/>
      <c r="P13" s="256"/>
      <c r="Q13" s="257"/>
      <c r="R13" s="258"/>
      <c r="S13" s="212"/>
      <c r="T13" s="302"/>
      <c r="U13" s="263"/>
      <c r="V13" s="260"/>
      <c r="W13" s="261"/>
    </row>
    <row r="14" spans="1:23" s="8" customFormat="1" ht="16.5" customHeight="1">
      <c r="A14" s="252"/>
      <c r="B14" s="253" t="s">
        <v>623</v>
      </c>
      <c r="C14" s="254" t="s">
        <v>1866</v>
      </c>
      <c r="D14" s="211">
        <v>2100</v>
      </c>
      <c r="E14" s="299"/>
      <c r="F14" s="256"/>
      <c r="G14" s="257"/>
      <c r="H14" s="254"/>
      <c r="I14" s="212"/>
      <c r="J14" s="302"/>
      <c r="K14" s="256"/>
      <c r="L14" s="257" t="s">
        <v>1631</v>
      </c>
      <c r="M14" s="254" t="s">
        <v>249</v>
      </c>
      <c r="N14" s="212"/>
      <c r="O14" s="302"/>
      <c r="P14" s="256"/>
      <c r="Q14" s="257"/>
      <c r="R14" s="258"/>
      <c r="S14" s="212"/>
      <c r="T14" s="302"/>
      <c r="U14" s="263"/>
      <c r="V14" s="260"/>
      <c r="W14" s="261"/>
    </row>
    <row r="15" spans="1:23" s="8" customFormat="1" ht="16.5" customHeight="1">
      <c r="A15" s="252"/>
      <c r="B15" s="253" t="s">
        <v>624</v>
      </c>
      <c r="C15" s="254" t="s">
        <v>1866</v>
      </c>
      <c r="D15" s="211">
        <v>2750</v>
      </c>
      <c r="E15" s="299"/>
      <c r="F15" s="256"/>
      <c r="G15" s="257"/>
      <c r="H15" s="254"/>
      <c r="I15" s="212"/>
      <c r="J15" s="302"/>
      <c r="K15" s="256"/>
      <c r="L15" s="257" t="s">
        <v>1642</v>
      </c>
      <c r="M15" s="254" t="s">
        <v>249</v>
      </c>
      <c r="N15" s="212"/>
      <c r="O15" s="302"/>
      <c r="P15" s="256"/>
      <c r="Q15" s="257"/>
      <c r="R15" s="258"/>
      <c r="S15" s="212"/>
      <c r="T15" s="302"/>
      <c r="U15" s="263"/>
      <c r="V15" s="260"/>
      <c r="W15" s="261"/>
    </row>
    <row r="16" spans="1:23" s="8" customFormat="1" ht="16.5" customHeight="1">
      <c r="A16" s="252"/>
      <c r="B16" s="253" t="s">
        <v>522</v>
      </c>
      <c r="C16" s="254" t="s">
        <v>729</v>
      </c>
      <c r="D16" s="211">
        <v>1100</v>
      </c>
      <c r="E16" s="299"/>
      <c r="F16" s="256"/>
      <c r="G16" s="257"/>
      <c r="H16" s="254"/>
      <c r="I16" s="212"/>
      <c r="J16" s="302"/>
      <c r="K16" s="256"/>
      <c r="L16" s="257" t="s">
        <v>718</v>
      </c>
      <c r="M16" s="254" t="s">
        <v>249</v>
      </c>
      <c r="N16" s="212"/>
      <c r="O16" s="302"/>
      <c r="P16" s="256"/>
      <c r="Q16" s="257"/>
      <c r="R16" s="258"/>
      <c r="S16" s="212"/>
      <c r="T16" s="302"/>
      <c r="U16" s="263"/>
      <c r="V16" s="260"/>
      <c r="W16" s="261"/>
    </row>
    <row r="17" spans="1:23" s="8" customFormat="1" ht="16.5" customHeight="1">
      <c r="A17" s="252"/>
      <c r="B17" s="253" t="s">
        <v>523</v>
      </c>
      <c r="C17" s="254" t="s">
        <v>1871</v>
      </c>
      <c r="D17" s="211">
        <v>1750</v>
      </c>
      <c r="E17" s="299"/>
      <c r="F17" s="256"/>
      <c r="G17" s="257" t="s">
        <v>150</v>
      </c>
      <c r="H17" s="444" t="s">
        <v>812</v>
      </c>
      <c r="I17" s="212"/>
      <c r="J17" s="302"/>
      <c r="K17" s="256"/>
      <c r="L17" s="257" t="s">
        <v>150</v>
      </c>
      <c r="M17" s="254" t="s">
        <v>249</v>
      </c>
      <c r="N17" s="212"/>
      <c r="O17" s="302"/>
      <c r="P17" s="256"/>
      <c r="Q17" s="257"/>
      <c r="R17" s="258"/>
      <c r="S17" s="212"/>
      <c r="T17" s="302"/>
      <c r="U17" s="263"/>
      <c r="V17" s="260"/>
      <c r="W17" s="261"/>
    </row>
    <row r="18" spans="1:23" s="8" customFormat="1" ht="16.5" customHeight="1">
      <c r="A18" s="252" t="s">
        <v>252</v>
      </c>
      <c r="B18" s="253" t="s">
        <v>524</v>
      </c>
      <c r="C18" s="254" t="s">
        <v>1866</v>
      </c>
      <c r="D18" s="211">
        <v>2000</v>
      </c>
      <c r="E18" s="299"/>
      <c r="F18" s="256"/>
      <c r="G18" s="257"/>
      <c r="H18" s="444"/>
      <c r="I18" s="212"/>
      <c r="J18" s="302"/>
      <c r="K18" s="256"/>
      <c r="L18" s="257" t="s">
        <v>673</v>
      </c>
      <c r="M18" s="254" t="s">
        <v>249</v>
      </c>
      <c r="N18" s="212"/>
      <c r="O18" s="302"/>
      <c r="P18" s="256"/>
      <c r="Q18" s="257"/>
      <c r="R18" s="258"/>
      <c r="S18" s="212"/>
      <c r="T18" s="302"/>
      <c r="U18" s="263" t="s">
        <v>252</v>
      </c>
      <c r="V18" s="260" t="s">
        <v>2052</v>
      </c>
      <c r="W18" s="261"/>
    </row>
    <row r="19" spans="1:23" s="8" customFormat="1" ht="16.5" customHeight="1">
      <c r="A19" s="252"/>
      <c r="B19" s="253" t="s">
        <v>525</v>
      </c>
      <c r="C19" s="254" t="s">
        <v>1866</v>
      </c>
      <c r="D19" s="211">
        <v>1550</v>
      </c>
      <c r="E19" s="299"/>
      <c r="F19" s="256"/>
      <c r="G19" s="257"/>
      <c r="H19" s="444"/>
      <c r="I19" s="212"/>
      <c r="J19" s="302"/>
      <c r="K19" s="256"/>
      <c r="L19" s="257" t="s">
        <v>1643</v>
      </c>
      <c r="M19" s="254" t="s">
        <v>249</v>
      </c>
      <c r="N19" s="212"/>
      <c r="O19" s="302"/>
      <c r="P19" s="256"/>
      <c r="Q19" s="257"/>
      <c r="R19" s="258"/>
      <c r="S19" s="212"/>
      <c r="T19" s="302"/>
      <c r="U19" s="263"/>
      <c r="V19" s="260"/>
      <c r="W19" s="261"/>
    </row>
    <row r="20" spans="1:23" s="8" customFormat="1" ht="16.5" customHeight="1">
      <c r="A20" s="252"/>
      <c r="B20" s="253" t="s">
        <v>527</v>
      </c>
      <c r="C20" s="254" t="s">
        <v>1866</v>
      </c>
      <c r="D20" s="211">
        <v>1400</v>
      </c>
      <c r="E20" s="299"/>
      <c r="F20" s="256"/>
      <c r="G20" s="257"/>
      <c r="H20" s="444"/>
      <c r="I20" s="212"/>
      <c r="J20" s="302"/>
      <c r="K20" s="256"/>
      <c r="L20" s="257" t="s">
        <v>1644</v>
      </c>
      <c r="M20" s="254" t="s">
        <v>249</v>
      </c>
      <c r="N20" s="212"/>
      <c r="O20" s="302"/>
      <c r="P20" s="256"/>
      <c r="Q20" s="257"/>
      <c r="R20" s="258"/>
      <c r="S20" s="212"/>
      <c r="T20" s="302"/>
      <c r="U20" s="263"/>
      <c r="V20" s="260"/>
      <c r="W20" s="261"/>
    </row>
    <row r="21" spans="1:23" s="8" customFormat="1" ht="16.5" customHeight="1">
      <c r="A21" s="252"/>
      <c r="B21" s="253" t="s">
        <v>528</v>
      </c>
      <c r="C21" s="254" t="s">
        <v>1866</v>
      </c>
      <c r="D21" s="211">
        <v>1800</v>
      </c>
      <c r="E21" s="299"/>
      <c r="F21" s="256"/>
      <c r="G21" s="257"/>
      <c r="H21" s="254"/>
      <c r="I21" s="212"/>
      <c r="J21" s="302"/>
      <c r="K21" s="256"/>
      <c r="L21" s="257" t="s">
        <v>1645</v>
      </c>
      <c r="M21" s="254" t="s">
        <v>249</v>
      </c>
      <c r="N21" s="212"/>
      <c r="O21" s="302"/>
      <c r="P21" s="256"/>
      <c r="Q21" s="257"/>
      <c r="R21" s="258"/>
      <c r="S21" s="212"/>
      <c r="T21" s="302"/>
      <c r="U21" s="263"/>
      <c r="V21" s="571"/>
      <c r="W21" s="261"/>
    </row>
    <row r="22" spans="1:23" s="8" customFormat="1" ht="16.5" customHeight="1">
      <c r="A22" s="252"/>
      <c r="B22" s="253" t="s">
        <v>529</v>
      </c>
      <c r="C22" s="254" t="s">
        <v>1866</v>
      </c>
      <c r="D22" s="211">
        <v>1500</v>
      </c>
      <c r="E22" s="299"/>
      <c r="F22" s="256"/>
      <c r="G22" s="257"/>
      <c r="H22" s="254"/>
      <c r="I22" s="212"/>
      <c r="J22" s="302"/>
      <c r="K22" s="256"/>
      <c r="L22" s="257" t="s">
        <v>343</v>
      </c>
      <c r="M22" s="254" t="s">
        <v>249</v>
      </c>
      <c r="N22" s="212"/>
      <c r="O22" s="302"/>
      <c r="P22" s="256"/>
      <c r="Q22" s="257"/>
      <c r="R22" s="258"/>
      <c r="S22" s="212"/>
      <c r="T22" s="302"/>
      <c r="U22" s="263"/>
      <c r="V22" s="260"/>
      <c r="W22" s="261"/>
    </row>
    <row r="23" spans="1:23" s="8" customFormat="1" ht="16.5" customHeight="1">
      <c r="A23" s="252" t="s">
        <v>253</v>
      </c>
      <c r="B23" s="253" t="s">
        <v>530</v>
      </c>
      <c r="C23" s="254" t="s">
        <v>1866</v>
      </c>
      <c r="D23" s="211">
        <v>1500</v>
      </c>
      <c r="E23" s="299"/>
      <c r="F23" s="256"/>
      <c r="G23" s="257"/>
      <c r="H23" s="254"/>
      <c r="I23" s="212"/>
      <c r="J23" s="302"/>
      <c r="K23" s="256"/>
      <c r="L23" s="257" t="s">
        <v>345</v>
      </c>
      <c r="M23" s="254" t="s">
        <v>249</v>
      </c>
      <c r="N23" s="212"/>
      <c r="O23" s="302"/>
      <c r="P23" s="256"/>
      <c r="Q23" s="257"/>
      <c r="R23" s="258"/>
      <c r="S23" s="212"/>
      <c r="T23" s="302"/>
      <c r="U23" s="263" t="s">
        <v>253</v>
      </c>
      <c r="V23" s="260" t="s">
        <v>1844</v>
      </c>
      <c r="W23" s="261"/>
    </row>
    <row r="24" spans="1:23" s="8" customFormat="1" ht="16.5" customHeight="1">
      <c r="A24" s="252" t="s">
        <v>339</v>
      </c>
      <c r="B24" s="253" t="s">
        <v>531</v>
      </c>
      <c r="C24" s="254" t="s">
        <v>1871</v>
      </c>
      <c r="D24" s="211">
        <v>2950</v>
      </c>
      <c r="E24" s="299"/>
      <c r="F24" s="256"/>
      <c r="G24" s="257"/>
      <c r="H24" s="254"/>
      <c r="I24" s="212"/>
      <c r="J24" s="302"/>
      <c r="K24" s="256"/>
      <c r="L24" s="257" t="s">
        <v>346</v>
      </c>
      <c r="M24" s="254" t="s">
        <v>249</v>
      </c>
      <c r="N24" s="212"/>
      <c r="O24" s="302"/>
      <c r="P24" s="256"/>
      <c r="Q24" s="257"/>
      <c r="R24" s="258"/>
      <c r="S24" s="212"/>
      <c r="T24" s="302"/>
      <c r="U24" s="263" t="s">
        <v>339</v>
      </c>
      <c r="V24" s="260" t="s">
        <v>1966</v>
      </c>
      <c r="W24" s="261"/>
    </row>
    <row r="25" spans="1:23" s="8" customFormat="1" ht="16.5" customHeight="1">
      <c r="A25" s="252"/>
      <c r="B25" s="253" t="s">
        <v>2012</v>
      </c>
      <c r="C25" s="254" t="s">
        <v>1866</v>
      </c>
      <c r="D25" s="211">
        <v>1950</v>
      </c>
      <c r="E25" s="299"/>
      <c r="F25" s="256"/>
      <c r="G25" s="257"/>
      <c r="H25" s="254"/>
      <c r="I25" s="212"/>
      <c r="J25" s="302"/>
      <c r="K25" s="256"/>
      <c r="L25" s="257" t="s">
        <v>335</v>
      </c>
      <c r="M25" s="254" t="s">
        <v>249</v>
      </c>
      <c r="N25" s="212"/>
      <c r="O25" s="302"/>
      <c r="P25" s="256"/>
      <c r="Q25" s="257"/>
      <c r="R25" s="258"/>
      <c r="S25" s="212"/>
      <c r="T25" s="302"/>
      <c r="U25" s="263"/>
      <c r="V25" s="260"/>
      <c r="W25" s="261"/>
    </row>
    <row r="26" spans="1:23" s="8" customFormat="1" ht="16.5" customHeight="1">
      <c r="A26" s="252"/>
      <c r="B26" s="253" t="s">
        <v>533</v>
      </c>
      <c r="C26" s="254" t="s">
        <v>1866</v>
      </c>
      <c r="D26" s="211">
        <v>1050</v>
      </c>
      <c r="E26" s="299"/>
      <c r="F26" s="256"/>
      <c r="G26" s="257"/>
      <c r="H26" s="254"/>
      <c r="I26" s="212"/>
      <c r="J26" s="302"/>
      <c r="K26" s="256"/>
      <c r="L26" s="257" t="s">
        <v>347</v>
      </c>
      <c r="M26" s="254" t="s">
        <v>249</v>
      </c>
      <c r="N26" s="212"/>
      <c r="O26" s="302"/>
      <c r="P26" s="256"/>
      <c r="Q26" s="257"/>
      <c r="R26" s="258"/>
      <c r="S26" s="212"/>
      <c r="T26" s="302"/>
      <c r="U26" s="263"/>
      <c r="V26" s="260"/>
      <c r="W26" s="261"/>
    </row>
    <row r="27" spans="1:23" s="8" customFormat="1" ht="16.5" customHeight="1">
      <c r="A27" s="252"/>
      <c r="B27" s="253" t="s">
        <v>534</v>
      </c>
      <c r="C27" s="254" t="s">
        <v>1866</v>
      </c>
      <c r="D27" s="211">
        <v>850</v>
      </c>
      <c r="E27" s="299"/>
      <c r="F27" s="256"/>
      <c r="G27" s="257"/>
      <c r="H27" s="254"/>
      <c r="I27" s="212"/>
      <c r="J27" s="302"/>
      <c r="K27" s="256"/>
      <c r="L27" s="257" t="s">
        <v>348</v>
      </c>
      <c r="M27" s="254" t="s">
        <v>249</v>
      </c>
      <c r="N27" s="212"/>
      <c r="O27" s="302"/>
      <c r="P27" s="256"/>
      <c r="Q27" s="257"/>
      <c r="R27" s="258"/>
      <c r="S27" s="212"/>
      <c r="T27" s="302"/>
      <c r="U27" s="263"/>
      <c r="V27" s="260"/>
      <c r="W27" s="261"/>
    </row>
    <row r="28" spans="1:23" s="8" customFormat="1" ht="16.5" customHeight="1">
      <c r="A28" s="252"/>
      <c r="B28" s="253"/>
      <c r="C28" s="254"/>
      <c r="D28" s="211"/>
      <c r="E28" s="299"/>
      <c r="F28" s="256"/>
      <c r="G28" s="257"/>
      <c r="H28" s="254"/>
      <c r="I28" s="212"/>
      <c r="J28" s="302"/>
      <c r="K28" s="256"/>
      <c r="L28" s="257"/>
      <c r="M28" s="254"/>
      <c r="N28" s="212"/>
      <c r="O28" s="302"/>
      <c r="P28" s="256"/>
      <c r="Q28" s="257"/>
      <c r="R28" s="258"/>
      <c r="S28" s="212"/>
      <c r="T28" s="302"/>
      <c r="U28" s="263"/>
      <c r="V28" s="260"/>
      <c r="W28" s="261"/>
    </row>
    <row r="29" spans="1:23" s="8" customFormat="1" ht="16.5" customHeight="1">
      <c r="A29" s="252"/>
      <c r="B29" s="253"/>
      <c r="C29" s="254"/>
      <c r="D29" s="211"/>
      <c r="E29" s="299"/>
      <c r="F29" s="256"/>
      <c r="G29" s="257"/>
      <c r="H29" s="254"/>
      <c r="I29" s="212"/>
      <c r="J29" s="302"/>
      <c r="K29" s="256"/>
      <c r="L29" s="257"/>
      <c r="M29" s="254"/>
      <c r="N29" s="212"/>
      <c r="O29" s="302"/>
      <c r="P29" s="256"/>
      <c r="Q29" s="257"/>
      <c r="R29" s="258"/>
      <c r="S29" s="212"/>
      <c r="T29" s="302"/>
      <c r="U29" s="263"/>
      <c r="V29" s="260"/>
      <c r="W29" s="261"/>
    </row>
    <row r="30" spans="1:23" s="8" customFormat="1" ht="16.5" customHeight="1">
      <c r="A30" s="252"/>
      <c r="B30" s="253"/>
      <c r="C30" s="254"/>
      <c r="D30" s="211"/>
      <c r="E30" s="299"/>
      <c r="F30" s="256"/>
      <c r="G30" s="257"/>
      <c r="H30" s="254"/>
      <c r="I30" s="212"/>
      <c r="J30" s="302"/>
      <c r="K30" s="256"/>
      <c r="L30" s="257"/>
      <c r="M30" s="254"/>
      <c r="N30" s="212"/>
      <c r="O30" s="302"/>
      <c r="P30" s="256"/>
      <c r="Q30" s="257"/>
      <c r="R30" s="258"/>
      <c r="S30" s="212"/>
      <c r="T30" s="302"/>
      <c r="U30" s="263"/>
      <c r="V30" s="260"/>
      <c r="W30" s="261"/>
    </row>
    <row r="31" spans="1:23" s="8" customFormat="1" ht="16.5" customHeight="1">
      <c r="A31" s="252"/>
      <c r="B31" s="253"/>
      <c r="C31" s="254"/>
      <c r="D31" s="211"/>
      <c r="E31" s="299"/>
      <c r="F31" s="256"/>
      <c r="G31" s="257"/>
      <c r="H31" s="254"/>
      <c r="I31" s="212"/>
      <c r="J31" s="302"/>
      <c r="K31" s="256"/>
      <c r="L31" s="257"/>
      <c r="M31" s="254"/>
      <c r="N31" s="212"/>
      <c r="O31" s="302"/>
      <c r="P31" s="256"/>
      <c r="Q31" s="257"/>
      <c r="R31" s="258"/>
      <c r="S31" s="212"/>
      <c r="T31" s="302"/>
      <c r="U31" s="263"/>
      <c r="V31" s="262"/>
      <c r="W31" s="261"/>
    </row>
    <row r="32" spans="1:23" s="8" customFormat="1" ht="16.5" customHeight="1">
      <c r="A32" s="252"/>
      <c r="B32" s="253"/>
      <c r="C32" s="254"/>
      <c r="D32" s="211"/>
      <c r="E32" s="299"/>
      <c r="F32" s="256"/>
      <c r="G32" s="257"/>
      <c r="H32" s="254"/>
      <c r="I32" s="212"/>
      <c r="J32" s="302"/>
      <c r="K32" s="256"/>
      <c r="L32" s="257"/>
      <c r="M32" s="254"/>
      <c r="N32" s="212"/>
      <c r="O32" s="302"/>
      <c r="P32" s="256"/>
      <c r="Q32" s="257"/>
      <c r="R32" s="258"/>
      <c r="S32" s="212"/>
      <c r="T32" s="302"/>
      <c r="U32" s="263"/>
      <c r="V32" s="260"/>
      <c r="W32" s="261"/>
    </row>
    <row r="33" spans="1:23" s="8" customFormat="1" ht="16.5" customHeight="1">
      <c r="A33" s="252"/>
      <c r="B33" s="253"/>
      <c r="C33" s="254"/>
      <c r="D33" s="211"/>
      <c r="E33" s="299"/>
      <c r="F33" s="256"/>
      <c r="G33" s="257"/>
      <c r="H33" s="254"/>
      <c r="I33" s="212"/>
      <c r="J33" s="302"/>
      <c r="K33" s="256"/>
      <c r="L33" s="257"/>
      <c r="M33" s="254"/>
      <c r="N33" s="212"/>
      <c r="O33" s="302"/>
      <c r="P33" s="256"/>
      <c r="Q33" s="257"/>
      <c r="R33" s="258"/>
      <c r="S33" s="212"/>
      <c r="T33" s="302"/>
      <c r="U33" s="263"/>
      <c r="V33" s="260"/>
      <c r="W33" s="261"/>
    </row>
    <row r="34" spans="1:23" s="8" customFormat="1" ht="16.5" customHeight="1">
      <c r="A34" s="252"/>
      <c r="B34" s="253"/>
      <c r="C34" s="254"/>
      <c r="D34" s="211"/>
      <c r="E34" s="299"/>
      <c r="F34" s="256"/>
      <c r="G34" s="257"/>
      <c r="H34" s="254"/>
      <c r="I34" s="212"/>
      <c r="J34" s="302"/>
      <c r="K34" s="256"/>
      <c r="L34" s="257"/>
      <c r="M34" s="254"/>
      <c r="N34" s="212"/>
      <c r="O34" s="302"/>
      <c r="P34" s="256"/>
      <c r="Q34" s="257"/>
      <c r="R34" s="258"/>
      <c r="S34" s="212"/>
      <c r="T34" s="302"/>
      <c r="U34" s="263"/>
      <c r="V34" s="260"/>
      <c r="W34" s="261"/>
    </row>
    <row r="35" spans="1:23" s="8" customFormat="1" ht="16.5" customHeight="1">
      <c r="A35" s="252"/>
      <c r="B35" s="253"/>
      <c r="C35" s="254"/>
      <c r="D35" s="211"/>
      <c r="E35" s="299"/>
      <c r="F35" s="256"/>
      <c r="G35" s="257"/>
      <c r="H35" s="254"/>
      <c r="I35" s="212"/>
      <c r="J35" s="302"/>
      <c r="K35" s="256"/>
      <c r="L35" s="257"/>
      <c r="M35" s="254"/>
      <c r="N35" s="212"/>
      <c r="O35" s="302"/>
      <c r="P35" s="256"/>
      <c r="Q35" s="257"/>
      <c r="R35" s="258"/>
      <c r="S35" s="212"/>
      <c r="T35" s="302"/>
      <c r="U35" s="263"/>
      <c r="V35" s="260"/>
      <c r="W35" s="261"/>
    </row>
    <row r="36" spans="1:23" s="8" customFormat="1" ht="16.5" customHeight="1">
      <c r="A36" s="252"/>
      <c r="B36" s="253"/>
      <c r="C36" s="254"/>
      <c r="D36" s="211"/>
      <c r="E36" s="299"/>
      <c r="F36" s="256"/>
      <c r="G36" s="257"/>
      <c r="H36" s="254"/>
      <c r="I36" s="212"/>
      <c r="J36" s="302"/>
      <c r="K36" s="256"/>
      <c r="L36" s="257"/>
      <c r="M36" s="254"/>
      <c r="N36" s="212"/>
      <c r="O36" s="302"/>
      <c r="P36" s="256"/>
      <c r="Q36" s="257"/>
      <c r="R36" s="258"/>
      <c r="S36" s="212"/>
      <c r="T36" s="302"/>
      <c r="U36" s="263"/>
      <c r="V36" s="262"/>
      <c r="W36" s="261"/>
    </row>
    <row r="37" spans="1:23" s="8" customFormat="1" ht="16.5" customHeight="1">
      <c r="A37" s="252"/>
      <c r="B37" s="253"/>
      <c r="C37" s="254"/>
      <c r="D37" s="211"/>
      <c r="E37" s="299"/>
      <c r="F37" s="256"/>
      <c r="G37" s="257"/>
      <c r="H37" s="254"/>
      <c r="I37" s="212"/>
      <c r="J37" s="302"/>
      <c r="K37" s="256"/>
      <c r="L37" s="257"/>
      <c r="M37" s="254"/>
      <c r="N37" s="212"/>
      <c r="O37" s="302"/>
      <c r="P37" s="256"/>
      <c r="Q37" s="257"/>
      <c r="R37" s="258"/>
      <c r="S37" s="212"/>
      <c r="T37" s="302"/>
      <c r="U37" s="263"/>
      <c r="V37" s="262"/>
      <c r="W37" s="261"/>
    </row>
    <row r="38" spans="1:23" s="8" customFormat="1" ht="16.5" customHeight="1">
      <c r="A38" s="252"/>
      <c r="B38" s="253"/>
      <c r="C38" s="254"/>
      <c r="D38" s="211"/>
      <c r="E38" s="299"/>
      <c r="F38" s="256"/>
      <c r="G38" s="257"/>
      <c r="H38" s="254"/>
      <c r="I38" s="212"/>
      <c r="J38" s="302"/>
      <c r="K38" s="256"/>
      <c r="L38" s="257"/>
      <c r="M38" s="254"/>
      <c r="N38" s="212"/>
      <c r="O38" s="302"/>
      <c r="P38" s="256"/>
      <c r="Q38" s="257"/>
      <c r="R38" s="258"/>
      <c r="S38" s="212"/>
      <c r="T38" s="302"/>
      <c r="U38" s="263"/>
      <c r="V38" s="260"/>
      <c r="W38" s="261"/>
    </row>
    <row r="39" spans="1:23" s="8" customFormat="1" ht="16.5" customHeight="1">
      <c r="A39" s="252"/>
      <c r="B39" s="253"/>
      <c r="C39" s="254"/>
      <c r="D39" s="211"/>
      <c r="E39" s="299"/>
      <c r="F39" s="256"/>
      <c r="G39" s="257"/>
      <c r="H39" s="254"/>
      <c r="I39" s="212"/>
      <c r="J39" s="302"/>
      <c r="K39" s="256"/>
      <c r="L39" s="257"/>
      <c r="M39" s="254"/>
      <c r="N39" s="212"/>
      <c r="O39" s="302"/>
      <c r="P39" s="256"/>
      <c r="Q39" s="257"/>
      <c r="R39" s="258"/>
      <c r="S39" s="212"/>
      <c r="T39" s="302"/>
      <c r="U39" s="263"/>
      <c r="V39" s="260"/>
      <c r="W39" s="261"/>
    </row>
    <row r="40" spans="1:23" s="8" customFormat="1" ht="19.5" customHeight="1" thickBot="1">
      <c r="A40" s="1098">
        <f>COUNTA(B8:B39)</f>
        <v>20</v>
      </c>
      <c r="B40" s="1099"/>
      <c r="C40" s="1100"/>
      <c r="D40" s="170">
        <f>SUM(D8:D39)</f>
        <v>34450</v>
      </c>
      <c r="E40" s="338">
        <f>SUM(E8:E39)</f>
        <v>0</v>
      </c>
      <c r="F40" s="1136">
        <f>COUNTA(G8:G39)</f>
        <v>4</v>
      </c>
      <c r="G40" s="1102"/>
      <c r="H40" s="1103"/>
      <c r="I40" s="105">
        <f>SUM(I8:I39)</f>
        <v>1250</v>
      </c>
      <c r="J40" s="272">
        <f>SUM(J8:J39)</f>
        <v>0</v>
      </c>
      <c r="K40" s="1101">
        <f>COUNTA(L8:L39)</f>
        <v>20</v>
      </c>
      <c r="L40" s="1102"/>
      <c r="M40" s="1103"/>
      <c r="N40" s="105">
        <f>SUM(N8:N39)</f>
        <v>0</v>
      </c>
      <c r="O40" s="272">
        <f>SUM(O8:O39)</f>
        <v>0</v>
      </c>
      <c r="P40" s="1101">
        <f>COUNTA(Q8:Q39)</f>
        <v>4</v>
      </c>
      <c r="Q40" s="1102"/>
      <c r="R40" s="1103"/>
      <c r="S40" s="105">
        <f>SUM(S8:S39)</f>
        <v>2850</v>
      </c>
      <c r="T40" s="273">
        <f>SUM(T8:T39)</f>
        <v>0</v>
      </c>
      <c r="U40" s="80"/>
      <c r="V40" s="70"/>
      <c r="W40" s="71"/>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row r="49" spans="1:23" s="8" customFormat="1" ht="14.25" customHeight="1">
      <c r="A49" s="64"/>
      <c r="B49" s="36"/>
      <c r="C49" s="37"/>
      <c r="D49" s="38"/>
      <c r="E49" s="38"/>
      <c r="F49" s="64"/>
      <c r="G49" s="36"/>
      <c r="H49" s="37"/>
      <c r="I49" s="38"/>
      <c r="J49" s="38"/>
      <c r="K49" s="64"/>
      <c r="L49" s="36"/>
      <c r="M49" s="37"/>
      <c r="N49" s="38"/>
      <c r="O49" s="38"/>
      <c r="P49" s="64"/>
      <c r="Q49" s="36"/>
      <c r="R49" s="37"/>
      <c r="S49" s="38"/>
      <c r="T49" s="38"/>
      <c r="U49" s="64"/>
      <c r="V49" s="36"/>
      <c r="W49" s="38"/>
    </row>
    <row r="50" spans="1:23" s="8" customFormat="1" ht="14.25" customHeight="1">
      <c r="A50" s="64"/>
      <c r="B50" s="36"/>
      <c r="C50" s="37"/>
      <c r="D50" s="38"/>
      <c r="E50" s="38"/>
      <c r="F50" s="64"/>
      <c r="G50" s="36"/>
      <c r="H50" s="37"/>
      <c r="I50" s="38"/>
      <c r="J50" s="38"/>
      <c r="K50" s="64"/>
      <c r="L50" s="36"/>
      <c r="M50" s="37"/>
      <c r="N50" s="38"/>
      <c r="O50" s="38"/>
      <c r="P50" s="64"/>
      <c r="Q50" s="36"/>
      <c r="R50" s="37"/>
      <c r="S50" s="38"/>
      <c r="T50" s="38"/>
      <c r="U50" s="64"/>
      <c r="V50" s="36"/>
      <c r="W50" s="38"/>
    </row>
    <row r="51" spans="1:23" s="8" customFormat="1" ht="14.25" customHeight="1">
      <c r="A51" s="64"/>
      <c r="B51" s="36"/>
      <c r="C51" s="37"/>
      <c r="D51" s="38"/>
      <c r="E51" s="38"/>
      <c r="F51" s="64"/>
      <c r="G51" s="36"/>
      <c r="H51" s="37"/>
      <c r="I51" s="38"/>
      <c r="J51" s="38"/>
      <c r="K51" s="64"/>
      <c r="L51" s="36"/>
      <c r="M51" s="37"/>
      <c r="N51" s="38"/>
      <c r="O51" s="38"/>
      <c r="P51" s="64"/>
      <c r="Q51" s="36"/>
      <c r="R51" s="37"/>
      <c r="S51" s="38"/>
      <c r="T51" s="38"/>
      <c r="U51" s="64"/>
      <c r="V51" s="36"/>
      <c r="W51" s="38"/>
    </row>
    <row r="52" spans="1:23" s="8" customFormat="1" ht="14.25" customHeight="1">
      <c r="A52" s="64"/>
      <c r="B52" s="36"/>
      <c r="C52" s="37"/>
      <c r="D52" s="38"/>
      <c r="E52" s="38"/>
      <c r="F52" s="64"/>
      <c r="G52" s="36"/>
      <c r="H52" s="37"/>
      <c r="I52" s="38"/>
      <c r="J52" s="38"/>
      <c r="K52" s="64"/>
      <c r="L52" s="36"/>
      <c r="M52" s="37"/>
      <c r="N52" s="38"/>
      <c r="O52" s="38"/>
      <c r="P52" s="64"/>
      <c r="Q52" s="36"/>
      <c r="R52" s="37"/>
      <c r="S52" s="38"/>
      <c r="T52" s="38"/>
      <c r="U52" s="64"/>
      <c r="V52" s="36"/>
      <c r="W52" s="38"/>
    </row>
  </sheetData>
  <mergeCells count="14">
    <mergeCell ref="U5:W5"/>
    <mergeCell ref="C1:G2"/>
    <mergeCell ref="J1:L2"/>
    <mergeCell ref="U2:W4"/>
    <mergeCell ref="C3:G4"/>
    <mergeCell ref="J3:L4"/>
    <mergeCell ref="O1:T4"/>
    <mergeCell ref="V6:W6"/>
    <mergeCell ref="F6:G6"/>
    <mergeCell ref="A40:C40"/>
    <mergeCell ref="F40:H40"/>
    <mergeCell ref="K40:M40"/>
    <mergeCell ref="P40:R40"/>
    <mergeCell ref="H6:J6"/>
  </mergeCells>
  <phoneticPr fontId="5"/>
  <dataValidations count="1">
    <dataValidation type="whole" operator="lessThanOrEqual" showInputMessage="1" showErrorMessage="1" sqref="T8:T39 O8:O39 E8:E39 J8:J39" xr:uid="{00000000-0002-0000-1300-000000000000}">
      <formula1>D8</formula1>
    </dataValidation>
  </dataValidations>
  <hyperlinks>
    <hyperlink ref="U5:W5" location="名古屋市表紙!A1" display="名古屋市表紙へ戻る" xr:uid="{00000000-0004-0000-1300-000000000000}"/>
  </hyperlinks>
  <printOptions horizontalCentered="1" verticalCentered="1"/>
  <pageMargins left="0.59055118110236227" right="0.59055118110236227" top="0.47244094488188981" bottom="0.47244094488188981" header="0.19685039370078741" footer="0.19685039370078741"/>
  <pageSetup paperSize="9" scale="85" firstPageNumber="20" orientation="landscape" useFirstPageNumber="1" horizontalDpi="4294967292" verticalDpi="400" r:id="rId1"/>
  <headerFooter alignWithMargins="0">
    <oddFooter>&amp;C－&amp;P－&amp;R中日興業（株）</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5"/>
  <sheetViews>
    <sheetView showGridLines="0" workbookViewId="0"/>
  </sheetViews>
  <sheetFormatPr defaultRowHeight="17.25"/>
  <cols>
    <col min="1" max="16384" width="9" style="345"/>
  </cols>
  <sheetData>
    <row r="1" s="344" customFormat="1" ht="15.95" customHeight="1"/>
    <row r="2" s="344" customFormat="1" ht="15.95" customHeight="1"/>
    <row r="3" s="344" customFormat="1" ht="15.95" customHeight="1"/>
    <row r="4" s="344" customFormat="1" ht="15.95" customHeight="1"/>
    <row r="5" s="344" customFormat="1" ht="15.95" customHeight="1"/>
    <row r="6" s="344" customFormat="1" ht="15.95" customHeight="1"/>
    <row r="7" s="344" customFormat="1" ht="15.95" customHeight="1"/>
    <row r="8" s="344" customFormat="1" ht="15.95" customHeight="1"/>
    <row r="9" s="344" customFormat="1" ht="15.95" customHeight="1"/>
    <row r="10" s="344" customFormat="1" ht="15.95" customHeight="1"/>
    <row r="11" s="344" customFormat="1" ht="15.95" customHeight="1"/>
    <row r="12" s="344" customFormat="1" ht="15.95" customHeight="1"/>
    <row r="13" s="344" customFormat="1" ht="15.95" customHeight="1"/>
    <row r="14" s="344" customFormat="1" ht="15.95" customHeight="1"/>
    <row r="15" s="344" customFormat="1" ht="15.95" customHeight="1"/>
    <row r="16" s="344" customFormat="1" ht="15.95" customHeight="1"/>
    <row r="17" s="344" customFormat="1" ht="15.95" customHeight="1"/>
    <row r="18" s="344" customFormat="1" ht="15.95" customHeight="1"/>
    <row r="19" s="344" customFormat="1" ht="15.95" customHeight="1"/>
    <row r="20" s="344" customFormat="1" ht="15.95" customHeight="1"/>
    <row r="21" s="344" customFormat="1" ht="15.95" customHeight="1"/>
    <row r="22" s="344" customFormat="1" ht="15.95" customHeight="1"/>
    <row r="23" s="344" customFormat="1" ht="15.95" customHeight="1"/>
    <row r="24" s="344" customFormat="1" ht="15.95" customHeight="1"/>
    <row r="25" s="344" customFormat="1" ht="15.95" customHeight="1"/>
    <row r="26" s="344" customFormat="1" ht="15.95" customHeight="1"/>
    <row r="27" s="344" customFormat="1" ht="15.95" customHeight="1"/>
    <row r="28" s="344" customFormat="1" ht="15.95" customHeight="1"/>
    <row r="29" ht="24.75" customHeight="1"/>
    <row r="30" s="344" customFormat="1" ht="15.95" customHeight="1"/>
    <row r="31" s="344" customFormat="1" ht="15.95" customHeight="1"/>
    <row r="32" s="344" customFormat="1" ht="15.95" customHeight="1"/>
    <row r="33" s="344" customFormat="1" ht="15.95" customHeight="1"/>
    <row r="34" s="344" customFormat="1" ht="15.95" customHeight="1"/>
    <row r="35" s="344" customFormat="1"/>
  </sheetData>
  <sheetProtection sheet="1" objects="1" scenarios="1"/>
  <phoneticPr fontId="7"/>
  <pageMargins left="0.98" right="0.75" top="0.24" bottom="0.35" header="0.21" footer="0.28999999999999998"/>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1"/>
    <pageSetUpPr fitToPage="1"/>
  </sheetPr>
  <dimension ref="A1:W73"/>
  <sheetViews>
    <sheetView showGridLines="0" showZeros="0" zoomScale="75" zoomScaleNormal="75" workbookViewId="0">
      <selection sqref="A1:B1"/>
    </sheetView>
  </sheetViews>
  <sheetFormatPr defaultRowHeight="13.5"/>
  <cols>
    <col min="1" max="1" width="2.375" style="1" customWidth="1"/>
    <col min="2" max="2" width="10.25" style="5" customWidth="1"/>
    <col min="3" max="3" width="3.625" style="409" customWidth="1"/>
    <col min="4" max="4" width="11.625" style="5" customWidth="1"/>
    <col min="5" max="5" width="12.125" style="5" customWidth="1"/>
    <col min="6" max="6" width="3.625" style="399" customWidth="1"/>
    <col min="7" max="7" width="8.625" style="2" customWidth="1"/>
    <col min="8" max="8" width="8.75" style="5" customWidth="1"/>
    <col min="9" max="9" width="3.625" style="400" customWidth="1"/>
    <col min="10" max="10" width="8.75" style="3" customWidth="1"/>
    <col min="11" max="11" width="8.75" style="2" customWidth="1"/>
    <col min="12" max="12" width="3.625" style="400" customWidth="1"/>
    <col min="13" max="13" width="8.75" style="3" customWidth="1"/>
    <col min="14" max="14" width="8.75" style="2" customWidth="1"/>
    <col min="15" max="15" width="3.625" style="5" customWidth="1"/>
    <col min="16" max="16" width="8.625" style="5" customWidth="1"/>
    <col min="17" max="17" width="8.625" style="3" customWidth="1"/>
    <col min="18" max="18" width="5.125" style="65" customWidth="1"/>
    <col min="19" max="19" width="10.125" style="5" customWidth="1"/>
    <col min="20" max="20" width="11.75" style="3" customWidth="1"/>
    <col min="24" max="16384" width="9" style="1"/>
  </cols>
  <sheetData>
    <row r="1" spans="1:21" s="30" customFormat="1" ht="18" customHeight="1">
      <c r="A1" s="1181" t="s">
        <v>732</v>
      </c>
      <c r="B1" s="1182"/>
      <c r="C1" s="1050"/>
      <c r="D1" s="1050"/>
      <c r="E1" s="1050"/>
      <c r="F1" s="1050"/>
      <c r="G1" s="1189"/>
      <c r="H1" s="195" t="s">
        <v>235</v>
      </c>
      <c r="I1" s="1192"/>
      <c r="J1" s="1192"/>
      <c r="K1" s="1193"/>
      <c r="L1" s="195" t="s">
        <v>234</v>
      </c>
      <c r="M1" s="197"/>
      <c r="N1" s="1084"/>
      <c r="O1" s="1084"/>
      <c r="P1" s="1084"/>
      <c r="Q1" s="1085"/>
      <c r="R1" s="1196" t="s">
        <v>733</v>
      </c>
      <c r="S1" s="1197"/>
      <c r="T1" s="346"/>
      <c r="U1" s="347"/>
    </row>
    <row r="2" spans="1:21" s="30" customFormat="1" ht="18" customHeight="1">
      <c r="A2" s="15"/>
      <c r="B2" s="348"/>
      <c r="C2" s="1190"/>
      <c r="D2" s="1190"/>
      <c r="E2" s="1190"/>
      <c r="F2" s="1190"/>
      <c r="G2" s="1191"/>
      <c r="H2" s="199"/>
      <c r="I2" s="1194"/>
      <c r="J2" s="1194"/>
      <c r="K2" s="1195"/>
      <c r="L2" s="201"/>
      <c r="M2" s="202"/>
      <c r="N2" s="1086"/>
      <c r="O2" s="1086"/>
      <c r="P2" s="1086"/>
      <c r="Q2" s="1087"/>
      <c r="R2" s="1198"/>
      <c r="S2" s="1199"/>
      <c r="T2" s="1200"/>
      <c r="U2" s="347"/>
    </row>
    <row r="3" spans="1:21" s="30" customFormat="1" ht="18" customHeight="1">
      <c r="A3" s="28" t="s">
        <v>1063</v>
      </c>
      <c r="B3" s="12"/>
      <c r="C3" s="1055"/>
      <c r="D3" s="1055"/>
      <c r="E3" s="1055"/>
      <c r="F3" s="1055"/>
      <c r="G3" s="1176"/>
      <c r="H3" s="205" t="s">
        <v>1064</v>
      </c>
      <c r="I3" s="1137">
        <f>E40+H40+K40+N40</f>
        <v>0</v>
      </c>
      <c r="J3" s="1137"/>
      <c r="K3" s="1138"/>
      <c r="L3" s="206"/>
      <c r="M3" s="349"/>
      <c r="N3" s="1086"/>
      <c r="O3" s="1086"/>
      <c r="P3" s="1086"/>
      <c r="Q3" s="1087"/>
      <c r="R3" s="1198"/>
      <c r="S3" s="1199"/>
      <c r="T3" s="1200"/>
      <c r="U3" s="347"/>
    </row>
    <row r="4" spans="1:21" s="30" customFormat="1" ht="18" customHeight="1">
      <c r="A4" s="44"/>
      <c r="B4" s="17"/>
      <c r="C4" s="1177"/>
      <c r="D4" s="1177"/>
      <c r="E4" s="1177"/>
      <c r="F4" s="1177"/>
      <c r="G4" s="1178"/>
      <c r="H4" s="207"/>
      <c r="I4" s="1139"/>
      <c r="J4" s="1139"/>
      <c r="K4" s="1140"/>
      <c r="L4" s="209"/>
      <c r="M4" s="210"/>
      <c r="N4" s="1088"/>
      <c r="O4" s="1088"/>
      <c r="P4" s="1088"/>
      <c r="Q4" s="1089"/>
      <c r="R4" s="1201"/>
      <c r="S4" s="1202"/>
      <c r="T4" s="1203"/>
      <c r="U4" s="347"/>
    </row>
    <row r="5" spans="1:21" s="9" customFormat="1" ht="30" customHeight="1">
      <c r="A5" s="350" t="s">
        <v>1065</v>
      </c>
      <c r="C5" s="351"/>
      <c r="D5" s="352"/>
      <c r="F5" s="353"/>
      <c r="I5" s="353"/>
      <c r="L5" s="353"/>
      <c r="M5" s="1204" t="s">
        <v>705</v>
      </c>
      <c r="N5" s="1204"/>
      <c r="O5" s="1205">
        <f>T49</f>
        <v>0</v>
      </c>
      <c r="P5" s="1206"/>
      <c r="Q5" s="1206"/>
      <c r="T5" s="25"/>
    </row>
    <row r="6" spans="1:21" s="9" customFormat="1" ht="3.75" customHeight="1" thickBot="1">
      <c r="B6" s="72"/>
      <c r="C6" s="354"/>
      <c r="D6" s="85"/>
      <c r="E6" s="355"/>
      <c r="F6" s="165"/>
      <c r="G6" s="14"/>
      <c r="I6" s="356"/>
      <c r="J6" s="22"/>
      <c r="K6" s="14"/>
      <c r="L6" s="356"/>
      <c r="M6" s="22"/>
      <c r="N6" s="14"/>
      <c r="Q6" s="22"/>
      <c r="T6" s="22"/>
    </row>
    <row r="7" spans="1:21" s="66" customFormat="1" ht="15.75" customHeight="1">
      <c r="A7" s="357" t="s">
        <v>1066</v>
      </c>
      <c r="B7" s="358" t="s">
        <v>1067</v>
      </c>
      <c r="C7" s="95" t="s">
        <v>232</v>
      </c>
      <c r="D7" s="173"/>
      <c r="E7" s="174"/>
      <c r="F7" s="90" t="s">
        <v>233</v>
      </c>
      <c r="G7" s="29"/>
      <c r="H7" s="27"/>
      <c r="I7" s="90" t="s">
        <v>236</v>
      </c>
      <c r="J7" s="29"/>
      <c r="K7" s="27"/>
      <c r="L7" s="1093" t="s">
        <v>292</v>
      </c>
      <c r="M7" s="1094"/>
      <c r="N7" s="1095"/>
      <c r="O7" s="90"/>
      <c r="P7" s="865"/>
      <c r="Q7" s="866"/>
      <c r="R7" s="90" t="s">
        <v>238</v>
      </c>
      <c r="S7" s="29"/>
      <c r="T7" s="27"/>
    </row>
    <row r="8" spans="1:21" ht="15.75" customHeight="1">
      <c r="A8" s="359">
        <v>23</v>
      </c>
      <c r="B8" s="360" t="s">
        <v>734</v>
      </c>
      <c r="C8" s="175">
        <f>一宮!B42</f>
        <v>25</v>
      </c>
      <c r="D8" s="169">
        <f>一宮!E42</f>
        <v>61050</v>
      </c>
      <c r="E8" s="295">
        <f>一宮!F42</f>
        <v>0</v>
      </c>
      <c r="F8" s="83">
        <f>一宮!G42</f>
        <v>9</v>
      </c>
      <c r="G8" s="104">
        <f>一宮!J42</f>
        <v>5600</v>
      </c>
      <c r="H8" s="213">
        <f>一宮!K42</f>
        <v>0</v>
      </c>
      <c r="I8" s="83">
        <f>一宮!L42</f>
        <v>16</v>
      </c>
      <c r="J8" s="177">
        <f>一宮!O42</f>
        <v>1700</v>
      </c>
      <c r="K8" s="213">
        <f>一宮!P42</f>
        <v>0</v>
      </c>
      <c r="L8" s="83">
        <f>一宮!Q42</f>
        <v>5</v>
      </c>
      <c r="M8" s="177">
        <f>一宮!T42</f>
        <v>3900</v>
      </c>
      <c r="N8" s="213">
        <f>一宮!U42</f>
        <v>0</v>
      </c>
      <c r="O8" s="83"/>
      <c r="P8" s="4"/>
      <c r="Q8" s="361"/>
      <c r="R8" s="83">
        <f>F8+I8+L8+O8+C8</f>
        <v>55</v>
      </c>
      <c r="S8" s="4">
        <f>G8+J8+M8+P8+D8</f>
        <v>72250</v>
      </c>
      <c r="T8" s="213">
        <f>H8+K8+N8+Q8+E8</f>
        <v>0</v>
      </c>
    </row>
    <row r="9" spans="1:21" ht="15.75" customHeight="1">
      <c r="A9" s="359">
        <v>25</v>
      </c>
      <c r="B9" s="360" t="s">
        <v>735</v>
      </c>
      <c r="C9" s="175">
        <f>愛西・弥富・あま・海部!B15</f>
        <v>5</v>
      </c>
      <c r="D9" s="169">
        <f>愛西・弥富・あま・海部!E15</f>
        <v>11150</v>
      </c>
      <c r="E9" s="295">
        <f>愛西・弥富・あま・海部!F15</f>
        <v>0</v>
      </c>
      <c r="F9" s="83">
        <f>愛西・弥富・あま・海部!G15</f>
        <v>3</v>
      </c>
      <c r="G9" s="104">
        <f>愛西・弥富・あま・海部!J15</f>
        <v>300</v>
      </c>
      <c r="H9" s="213">
        <f>愛西・弥富・あま・海部!K15</f>
        <v>0</v>
      </c>
      <c r="I9" s="83">
        <f>愛西・弥富・あま・海部!L15</f>
        <v>5</v>
      </c>
      <c r="J9" s="177">
        <f>愛西・弥富・あま・海部!O15</f>
        <v>0</v>
      </c>
      <c r="K9" s="213">
        <f>愛西・弥富・あま・海部!P15</f>
        <v>0</v>
      </c>
      <c r="L9" s="83"/>
      <c r="M9" s="177"/>
      <c r="N9" s="213"/>
      <c r="O9" s="83"/>
      <c r="P9" s="4"/>
      <c r="Q9" s="361"/>
      <c r="R9" s="83">
        <f t="shared" ref="R9:R30" si="0">F9+I9+L9+O9+C9</f>
        <v>13</v>
      </c>
      <c r="S9" s="4">
        <f t="shared" ref="S9:S30" si="1">G9+J9+M9+P9+D9</f>
        <v>11450</v>
      </c>
      <c r="T9" s="213">
        <f t="shared" ref="T9:T30" si="2">H9+K9+N9+Q9+E9</f>
        <v>0</v>
      </c>
    </row>
    <row r="10" spans="1:21" ht="15.75" customHeight="1">
      <c r="A10" s="359">
        <v>25</v>
      </c>
      <c r="B10" s="360" t="s">
        <v>736</v>
      </c>
      <c r="C10" s="175">
        <f>愛西・弥富・あま・海部!B23</f>
        <v>4</v>
      </c>
      <c r="D10" s="169">
        <f>愛西・弥富・あま・海部!E23</f>
        <v>7900</v>
      </c>
      <c r="E10" s="295">
        <f>愛西・弥富・あま・海部!F23</f>
        <v>0</v>
      </c>
      <c r="F10" s="83">
        <f>愛西・弥富・あま・海部!G23</f>
        <v>4</v>
      </c>
      <c r="G10" s="104"/>
      <c r="H10" s="213"/>
      <c r="I10" s="83">
        <f>愛西・弥富・あま・海部!L23</f>
        <v>4</v>
      </c>
      <c r="J10" s="177"/>
      <c r="K10" s="213"/>
      <c r="L10" s="83">
        <f>愛西・弥富・あま・海部!Q23</f>
        <v>2</v>
      </c>
      <c r="M10" s="177">
        <f>愛西・弥富・あま・海部!T23</f>
        <v>800</v>
      </c>
      <c r="N10" s="213">
        <f>愛西・弥富・あま・海部!U23</f>
        <v>0</v>
      </c>
      <c r="O10" s="83"/>
      <c r="P10" s="4"/>
      <c r="Q10" s="361"/>
      <c r="R10" s="83">
        <f t="shared" si="0"/>
        <v>14</v>
      </c>
      <c r="S10" s="4">
        <f t="shared" si="1"/>
        <v>8700</v>
      </c>
      <c r="T10" s="213">
        <f t="shared" si="2"/>
        <v>0</v>
      </c>
    </row>
    <row r="11" spans="1:21" ht="15.75" customHeight="1">
      <c r="A11" s="359">
        <v>25</v>
      </c>
      <c r="B11" s="360" t="s">
        <v>737</v>
      </c>
      <c r="C11" s="175">
        <f>愛西・弥富・あま・海部!B33</f>
        <v>6</v>
      </c>
      <c r="D11" s="169">
        <f>愛西・弥富・あま・海部!E33</f>
        <v>13400</v>
      </c>
      <c r="E11" s="295">
        <f>愛西・弥富・あま・海部!F33</f>
        <v>0</v>
      </c>
      <c r="F11" s="83">
        <f>愛西・弥富・あま・海部!G33</f>
        <v>5</v>
      </c>
      <c r="G11" s="104">
        <f>愛西・弥富・あま・海部!J33</f>
        <v>550</v>
      </c>
      <c r="H11" s="213">
        <f>愛西・弥富・あま・海部!K33</f>
        <v>0</v>
      </c>
      <c r="I11" s="83">
        <f>愛西・弥富・あま・海部!L33</f>
        <v>6</v>
      </c>
      <c r="J11" s="177">
        <f>愛西・弥富・あま・海部!O33</f>
        <v>0</v>
      </c>
      <c r="K11" s="213">
        <f>愛西・弥富・あま・海部!P33</f>
        <v>0</v>
      </c>
      <c r="L11" s="83">
        <f>愛西・弥富・あま・海部!Q33</f>
        <v>3</v>
      </c>
      <c r="M11" s="177">
        <f>愛西・弥富・あま・海部!T33</f>
        <v>1350</v>
      </c>
      <c r="N11" s="213">
        <f>愛西・弥富・あま・海部!U33</f>
        <v>0</v>
      </c>
      <c r="O11" s="83"/>
      <c r="P11" s="4"/>
      <c r="Q11" s="361"/>
      <c r="R11" s="83">
        <f t="shared" si="0"/>
        <v>20</v>
      </c>
      <c r="S11" s="4">
        <f t="shared" si="1"/>
        <v>15300</v>
      </c>
      <c r="T11" s="213">
        <f t="shared" si="2"/>
        <v>0</v>
      </c>
    </row>
    <row r="12" spans="1:21" ht="15.75" customHeight="1">
      <c r="A12" s="359">
        <v>28</v>
      </c>
      <c r="B12" s="360" t="s">
        <v>738</v>
      </c>
      <c r="C12" s="175">
        <f>小牧・岩倉!B36</f>
        <v>3</v>
      </c>
      <c r="D12" s="169">
        <f>小牧・岩倉!E36</f>
        <v>6950</v>
      </c>
      <c r="E12" s="295">
        <f>小牧・岩倉!F36</f>
        <v>0</v>
      </c>
      <c r="F12" s="83">
        <f>小牧・岩倉!G36</f>
        <v>1</v>
      </c>
      <c r="G12" s="104">
        <f>小牧・岩倉!J36</f>
        <v>800</v>
      </c>
      <c r="H12" s="213">
        <f>小牧・岩倉!K36</f>
        <v>0</v>
      </c>
      <c r="I12" s="83">
        <f>小牧・岩倉!L36</f>
        <v>3</v>
      </c>
      <c r="J12" s="177">
        <f>小牧・岩倉!O36</f>
        <v>0</v>
      </c>
      <c r="K12" s="213">
        <f>小牧・岩倉!P36</f>
        <v>0</v>
      </c>
      <c r="L12" s="83">
        <f>小牧・岩倉!Q36</f>
        <v>1</v>
      </c>
      <c r="M12" s="177">
        <f>小牧・岩倉!T36</f>
        <v>950</v>
      </c>
      <c r="N12" s="213">
        <f>小牧・岩倉!U36</f>
        <v>0</v>
      </c>
      <c r="O12" s="83"/>
      <c r="P12" s="4"/>
      <c r="Q12" s="361"/>
      <c r="R12" s="83">
        <f t="shared" si="0"/>
        <v>8</v>
      </c>
      <c r="S12" s="4">
        <f t="shared" si="1"/>
        <v>8700</v>
      </c>
      <c r="T12" s="213">
        <f t="shared" si="2"/>
        <v>0</v>
      </c>
    </row>
    <row r="13" spans="1:21" ht="15.75" customHeight="1">
      <c r="A13" s="359">
        <v>27</v>
      </c>
      <c r="B13" s="360" t="s">
        <v>739</v>
      </c>
      <c r="C13" s="175">
        <f>江南・清須・北名古屋・西春日井!B30</f>
        <v>6</v>
      </c>
      <c r="D13" s="169">
        <f>江南・清須・北名古屋・西春日井!E30</f>
        <v>11700</v>
      </c>
      <c r="E13" s="295">
        <f>江南・清須・北名古屋・西春日井!F30</f>
        <v>0</v>
      </c>
      <c r="F13" s="83">
        <f>江南・清須・北名古屋・西春日井!G30</f>
        <v>1</v>
      </c>
      <c r="G13" s="104">
        <f>江南・清須・北名古屋・西春日井!J30</f>
        <v>500</v>
      </c>
      <c r="H13" s="213">
        <f>江南・清須・北名古屋・西春日井!K30</f>
        <v>0</v>
      </c>
      <c r="I13" s="83">
        <f>江南・清須・北名古屋・西春日井!L30</f>
        <v>4</v>
      </c>
      <c r="J13" s="177">
        <f>江南・清須・北名古屋・西春日井!O30</f>
        <v>750</v>
      </c>
      <c r="K13" s="213">
        <f>江南・清須・北名古屋・西春日井!P30</f>
        <v>0</v>
      </c>
      <c r="L13" s="83">
        <f>江南・清須・北名古屋・西春日井!Q30</f>
        <v>1</v>
      </c>
      <c r="M13" s="177">
        <f>江南・清須・北名古屋・西春日井!T30</f>
        <v>450</v>
      </c>
      <c r="N13" s="213">
        <f>江南・清須・北名古屋・西春日井!U30</f>
        <v>0</v>
      </c>
      <c r="O13" s="83"/>
      <c r="P13" s="4"/>
      <c r="Q13" s="361"/>
      <c r="R13" s="83">
        <f t="shared" si="0"/>
        <v>12</v>
      </c>
      <c r="S13" s="4">
        <f t="shared" si="1"/>
        <v>13400</v>
      </c>
      <c r="T13" s="213">
        <f t="shared" si="2"/>
        <v>0</v>
      </c>
    </row>
    <row r="14" spans="1:21" ht="15.75" customHeight="1">
      <c r="A14" s="359">
        <v>27</v>
      </c>
      <c r="B14" s="360" t="s">
        <v>740</v>
      </c>
      <c r="C14" s="175">
        <f>江南・清須・北名古屋・西春日井!B38</f>
        <v>1</v>
      </c>
      <c r="D14" s="169">
        <f>江南・清須・北名古屋・西春日井!E38</f>
        <v>13500</v>
      </c>
      <c r="E14" s="295">
        <f>江南・清須・北名古屋・西春日井!F38</f>
        <v>0</v>
      </c>
      <c r="F14" s="83">
        <f>江南・清須・北名古屋・西春日井!G38</f>
        <v>2</v>
      </c>
      <c r="G14" s="104">
        <f>江南・清須・北名古屋・西春日井!J38</f>
        <v>1150</v>
      </c>
      <c r="H14" s="213">
        <f>江南・清須・北名古屋・西春日井!K38</f>
        <v>0</v>
      </c>
      <c r="I14" s="83">
        <f>江南・清須・北名古屋・西春日井!L38</f>
        <v>1</v>
      </c>
      <c r="J14" s="177"/>
      <c r="K14" s="213"/>
      <c r="L14" s="83">
        <f>江南・清須・北名古屋・西春日井!Q38</f>
        <v>2</v>
      </c>
      <c r="M14" s="177">
        <f>江南・清須・北名古屋・西春日井!T38</f>
        <v>1400</v>
      </c>
      <c r="N14" s="213">
        <f>江南・清須・北名古屋・西春日井!U38</f>
        <v>0</v>
      </c>
      <c r="O14" s="83"/>
      <c r="P14" s="4"/>
      <c r="Q14" s="361"/>
      <c r="R14" s="83">
        <f t="shared" si="0"/>
        <v>6</v>
      </c>
      <c r="S14" s="4">
        <f t="shared" si="1"/>
        <v>16050</v>
      </c>
      <c r="T14" s="213">
        <f t="shared" si="2"/>
        <v>0</v>
      </c>
    </row>
    <row r="15" spans="1:21" ht="15.75" customHeight="1">
      <c r="A15" s="359">
        <v>27</v>
      </c>
      <c r="B15" s="360" t="s">
        <v>741</v>
      </c>
      <c r="C15" s="175">
        <f>江南・清須・北名古屋・西春日井!B19</f>
        <v>9</v>
      </c>
      <c r="D15" s="169">
        <f>江南・清須・北名古屋・西春日井!E19</f>
        <v>16500</v>
      </c>
      <c r="E15" s="295">
        <f>江南・清須・北名古屋・西春日井!F19</f>
        <v>0</v>
      </c>
      <c r="F15" s="83">
        <f>江南・清須・北名古屋・西春日井!G19</f>
        <v>4</v>
      </c>
      <c r="G15" s="104">
        <f>江南・清須・北名古屋・西春日井!J19</f>
        <v>2200</v>
      </c>
      <c r="H15" s="213">
        <f>江南・清須・北名古屋・西春日井!K19</f>
        <v>0</v>
      </c>
      <c r="I15" s="83">
        <f>江南・清須・北名古屋・西春日井!L19</f>
        <v>9</v>
      </c>
      <c r="J15" s="177">
        <f>江南・清須・北名古屋・西春日井!O19</f>
        <v>0</v>
      </c>
      <c r="K15" s="213"/>
      <c r="L15" s="83">
        <f>江南・清須・北名古屋・西春日井!Q19</f>
        <v>2</v>
      </c>
      <c r="M15" s="177">
        <f>江南・清須・北名古屋・西春日井!T19</f>
        <v>1050</v>
      </c>
      <c r="N15" s="213">
        <f>江南・清須・北名古屋・西春日井!U19</f>
        <v>0</v>
      </c>
      <c r="O15" s="83"/>
      <c r="P15" s="4"/>
      <c r="Q15" s="361"/>
      <c r="R15" s="83">
        <f t="shared" si="0"/>
        <v>24</v>
      </c>
      <c r="S15" s="4">
        <f t="shared" si="1"/>
        <v>19750</v>
      </c>
      <c r="T15" s="213">
        <f t="shared" si="2"/>
        <v>0</v>
      </c>
    </row>
    <row r="16" spans="1:21" ht="15.75" customHeight="1">
      <c r="A16" s="359">
        <v>26</v>
      </c>
      <c r="B16" s="360" t="s">
        <v>742</v>
      </c>
      <c r="C16" s="175">
        <f>犬山・丹羽!B21</f>
        <v>8</v>
      </c>
      <c r="D16" s="169">
        <f>犬山・丹羽!E21</f>
        <v>12650</v>
      </c>
      <c r="E16" s="295">
        <f>犬山・丹羽!F21</f>
        <v>0</v>
      </c>
      <c r="F16" s="83">
        <f>犬山・丹羽!G21</f>
        <v>3</v>
      </c>
      <c r="G16" s="104">
        <f>犬山・丹羽!J21</f>
        <v>1650</v>
      </c>
      <c r="H16" s="213">
        <f>犬山・丹羽!K21</f>
        <v>0</v>
      </c>
      <c r="I16" s="83">
        <f>犬山・丹羽!L21</f>
        <v>8</v>
      </c>
      <c r="J16" s="177">
        <f>犬山・丹羽!O21</f>
        <v>0</v>
      </c>
      <c r="K16" s="213"/>
      <c r="L16" s="83">
        <f>犬山・丹羽!Q21</f>
        <v>1</v>
      </c>
      <c r="M16" s="177">
        <f>犬山・丹羽!T21</f>
        <v>650</v>
      </c>
      <c r="N16" s="213">
        <f>犬山・丹羽!U21</f>
        <v>0</v>
      </c>
      <c r="O16" s="83"/>
      <c r="P16" s="4"/>
      <c r="Q16" s="361"/>
      <c r="R16" s="83">
        <f t="shared" si="0"/>
        <v>20</v>
      </c>
      <c r="S16" s="4">
        <f t="shared" si="1"/>
        <v>14950</v>
      </c>
      <c r="T16" s="213">
        <f t="shared" si="2"/>
        <v>0</v>
      </c>
    </row>
    <row r="17" spans="1:20" ht="15.75" customHeight="1">
      <c r="A17" s="359">
        <v>28</v>
      </c>
      <c r="B17" s="360" t="s">
        <v>743</v>
      </c>
      <c r="C17" s="175">
        <f>小牧・岩倉!B28</f>
        <v>15</v>
      </c>
      <c r="D17" s="169">
        <f>小牧・岩倉!E28</f>
        <v>24950</v>
      </c>
      <c r="E17" s="295">
        <f>小牧・岩倉!F28</f>
        <v>0</v>
      </c>
      <c r="F17" s="83">
        <f>小牧・岩倉!G28</f>
        <v>3</v>
      </c>
      <c r="G17" s="104">
        <f>小牧・岩倉!J28</f>
        <v>2150</v>
      </c>
      <c r="H17" s="213">
        <f>小牧・岩倉!K28</f>
        <v>0</v>
      </c>
      <c r="I17" s="83">
        <f>小牧・岩倉!L28</f>
        <v>15</v>
      </c>
      <c r="J17" s="177">
        <f>小牧・岩倉!O28</f>
        <v>0</v>
      </c>
      <c r="K17" s="213"/>
      <c r="L17" s="83">
        <f>小牧・岩倉!Q28</f>
        <v>3</v>
      </c>
      <c r="M17" s="177">
        <f>小牧・岩倉!T28</f>
        <v>1800</v>
      </c>
      <c r="N17" s="213">
        <f>小牧・岩倉!U28</f>
        <v>0</v>
      </c>
      <c r="O17" s="83"/>
      <c r="P17" s="4"/>
      <c r="Q17" s="361"/>
      <c r="R17" s="83">
        <f t="shared" si="0"/>
        <v>36</v>
      </c>
      <c r="S17" s="4">
        <f t="shared" si="1"/>
        <v>28900</v>
      </c>
      <c r="T17" s="213">
        <f t="shared" si="2"/>
        <v>0</v>
      </c>
    </row>
    <row r="18" spans="1:20" ht="15.75" customHeight="1">
      <c r="A18" s="359">
        <v>29</v>
      </c>
      <c r="B18" s="360" t="s">
        <v>744</v>
      </c>
      <c r="C18" s="175">
        <f>春日井!B36</f>
        <v>23</v>
      </c>
      <c r="D18" s="169">
        <f>春日井!E36</f>
        <v>49950</v>
      </c>
      <c r="E18" s="295">
        <f>春日井!F36</f>
        <v>0</v>
      </c>
      <c r="F18" s="83">
        <f>春日井!G36</f>
        <v>8</v>
      </c>
      <c r="G18" s="104">
        <f>春日井!J36</f>
        <v>6000</v>
      </c>
      <c r="H18" s="213">
        <f>春日井!K36</f>
        <v>0</v>
      </c>
      <c r="I18" s="83">
        <f>春日井!L36</f>
        <v>23</v>
      </c>
      <c r="J18" s="177">
        <f>春日井!O36</f>
        <v>0</v>
      </c>
      <c r="K18" s="213">
        <f>春日井!P36</f>
        <v>0</v>
      </c>
      <c r="L18" s="83">
        <f>春日井!Q36</f>
        <v>6</v>
      </c>
      <c r="M18" s="177">
        <f>春日井!T36</f>
        <v>3000</v>
      </c>
      <c r="N18" s="213">
        <f>春日井!U36</f>
        <v>0</v>
      </c>
      <c r="O18" s="83"/>
      <c r="P18" s="4"/>
      <c r="Q18" s="361"/>
      <c r="R18" s="83">
        <f t="shared" si="0"/>
        <v>60</v>
      </c>
      <c r="S18" s="4">
        <f t="shared" si="1"/>
        <v>58950</v>
      </c>
      <c r="T18" s="213">
        <f t="shared" si="2"/>
        <v>0</v>
      </c>
    </row>
    <row r="19" spans="1:20" ht="15.75" customHeight="1">
      <c r="A19" s="359">
        <v>24</v>
      </c>
      <c r="B19" s="360" t="s">
        <v>745</v>
      </c>
      <c r="C19" s="175">
        <f>稲沢・津島!B24</f>
        <v>12</v>
      </c>
      <c r="D19" s="169">
        <f>稲沢・津島!E24</f>
        <v>25100</v>
      </c>
      <c r="E19" s="295">
        <f>稲沢・津島!F24</f>
        <v>0</v>
      </c>
      <c r="F19" s="83">
        <f>稲沢・津島!G24</f>
        <v>5</v>
      </c>
      <c r="G19" s="104">
        <f>稲沢・津島!J24</f>
        <v>2400</v>
      </c>
      <c r="H19" s="213">
        <f>稲沢・津島!K24</f>
        <v>0</v>
      </c>
      <c r="I19" s="83">
        <f>稲沢・津島!L24</f>
        <v>8</v>
      </c>
      <c r="J19" s="177">
        <f>稲沢・津島!O24</f>
        <v>1400</v>
      </c>
      <c r="K19" s="213">
        <f>稲沢・津島!P24</f>
        <v>0</v>
      </c>
      <c r="L19" s="83">
        <f>稲沢・津島!Q24</f>
        <v>2</v>
      </c>
      <c r="M19" s="177">
        <f>稲沢・津島!T24</f>
        <v>750</v>
      </c>
      <c r="N19" s="213">
        <f>稲沢・津島!U24</f>
        <v>0</v>
      </c>
      <c r="O19" s="83"/>
      <c r="P19" s="4"/>
      <c r="Q19" s="361"/>
      <c r="R19" s="83">
        <f t="shared" si="0"/>
        <v>27</v>
      </c>
      <c r="S19" s="4">
        <f t="shared" si="1"/>
        <v>29650</v>
      </c>
      <c r="T19" s="213">
        <f t="shared" si="2"/>
        <v>0</v>
      </c>
    </row>
    <row r="20" spans="1:20" ht="15.75" customHeight="1">
      <c r="A20" s="359">
        <v>24</v>
      </c>
      <c r="B20" s="360" t="s">
        <v>746</v>
      </c>
      <c r="C20" s="175">
        <f>稲沢・津島!B37</f>
        <v>5</v>
      </c>
      <c r="D20" s="169">
        <f>稲沢・津島!E37</f>
        <v>12250</v>
      </c>
      <c r="E20" s="295">
        <f>稲沢・津島!F37</f>
        <v>0</v>
      </c>
      <c r="F20" s="83">
        <f>稲沢・津島!G37</f>
        <v>1</v>
      </c>
      <c r="G20" s="104">
        <f>稲沢・津島!J37</f>
        <v>1250</v>
      </c>
      <c r="H20" s="213">
        <f>稲沢・津島!K37</f>
        <v>0</v>
      </c>
      <c r="I20" s="83">
        <f>稲沢・津島!L37</f>
        <v>5</v>
      </c>
      <c r="J20" s="177">
        <f>稲沢・津島!O37</f>
        <v>0</v>
      </c>
      <c r="K20" s="213"/>
      <c r="L20" s="83">
        <f>稲沢・津島!Q37</f>
        <v>2</v>
      </c>
      <c r="M20" s="177">
        <f>稲沢・津島!T37</f>
        <v>900</v>
      </c>
      <c r="N20" s="213">
        <f>稲沢・津島!U37</f>
        <v>0</v>
      </c>
      <c r="O20" s="83"/>
      <c r="P20" s="4"/>
      <c r="Q20" s="361"/>
      <c r="R20" s="83">
        <f t="shared" si="0"/>
        <v>13</v>
      </c>
      <c r="S20" s="4">
        <f t="shared" si="1"/>
        <v>14400</v>
      </c>
      <c r="T20" s="213">
        <f t="shared" si="2"/>
        <v>0</v>
      </c>
    </row>
    <row r="21" spans="1:20" ht="15.75" customHeight="1">
      <c r="A21" s="359">
        <v>30</v>
      </c>
      <c r="B21" s="360" t="s">
        <v>747</v>
      </c>
      <c r="C21" s="175">
        <f>瀬戸・尾張旭!B27</f>
        <v>14</v>
      </c>
      <c r="D21" s="169">
        <f>瀬戸・尾張旭!E27</f>
        <v>22450</v>
      </c>
      <c r="E21" s="295">
        <f>瀬戸・尾張旭!F27</f>
        <v>0</v>
      </c>
      <c r="F21" s="83">
        <f>瀬戸・尾張旭!G27</f>
        <v>5</v>
      </c>
      <c r="G21" s="104">
        <f>瀬戸・尾張旭!J27</f>
        <v>2150</v>
      </c>
      <c r="H21" s="213">
        <f>瀬戸・尾張旭!K27</f>
        <v>0</v>
      </c>
      <c r="I21" s="83">
        <f>瀬戸・尾張旭!L27</f>
        <v>14</v>
      </c>
      <c r="J21" s="177">
        <f>瀬戸・尾張旭!O27</f>
        <v>0</v>
      </c>
      <c r="K21" s="213">
        <f>瀬戸・尾張旭!P27</f>
        <v>0</v>
      </c>
      <c r="L21" s="83">
        <f>瀬戸・尾張旭!Q27</f>
        <v>3</v>
      </c>
      <c r="M21" s="177">
        <f>瀬戸・尾張旭!T27</f>
        <v>1050</v>
      </c>
      <c r="N21" s="213">
        <f>瀬戸・尾張旭!U27</f>
        <v>0</v>
      </c>
      <c r="O21" s="83"/>
      <c r="P21" s="4"/>
      <c r="Q21" s="361"/>
      <c r="R21" s="83">
        <f t="shared" si="0"/>
        <v>36</v>
      </c>
      <c r="S21" s="4">
        <f t="shared" si="1"/>
        <v>25650</v>
      </c>
      <c r="T21" s="213">
        <f t="shared" si="2"/>
        <v>0</v>
      </c>
    </row>
    <row r="22" spans="1:20" ht="15.75" customHeight="1">
      <c r="A22" s="359">
        <v>30</v>
      </c>
      <c r="B22" s="360" t="s">
        <v>748</v>
      </c>
      <c r="C22" s="175">
        <f>瀬戸・尾張旭!B37</f>
        <v>6</v>
      </c>
      <c r="D22" s="169">
        <f>瀬戸・尾張旭!E37</f>
        <v>13650</v>
      </c>
      <c r="E22" s="295">
        <f>瀬戸・尾張旭!F37</f>
        <v>0</v>
      </c>
      <c r="F22" s="83">
        <f>瀬戸・尾張旭!G37</f>
        <v>1</v>
      </c>
      <c r="G22" s="104">
        <f>瀬戸・尾張旭!J37</f>
        <v>1850</v>
      </c>
      <c r="H22" s="213">
        <f>瀬戸・尾張旭!K37</f>
        <v>0</v>
      </c>
      <c r="I22" s="83">
        <f>瀬戸・尾張旭!L37</f>
        <v>6</v>
      </c>
      <c r="J22" s="177">
        <f>瀬戸・尾張旭!O37</f>
        <v>0</v>
      </c>
      <c r="K22" s="213"/>
      <c r="L22" s="83">
        <f>瀬戸・尾張旭!Q37</f>
        <v>2</v>
      </c>
      <c r="M22" s="177">
        <f>瀬戸・尾張旭!T37</f>
        <v>850</v>
      </c>
      <c r="N22" s="213">
        <f>瀬戸・尾張旭!U37</f>
        <v>0</v>
      </c>
      <c r="O22" s="83"/>
      <c r="P22" s="4"/>
      <c r="Q22" s="361"/>
      <c r="R22" s="83">
        <f t="shared" si="0"/>
        <v>15</v>
      </c>
      <c r="S22" s="4">
        <f t="shared" si="1"/>
        <v>16350</v>
      </c>
      <c r="T22" s="213">
        <f t="shared" si="2"/>
        <v>0</v>
      </c>
    </row>
    <row r="23" spans="1:20" ht="15.75" customHeight="1">
      <c r="A23" s="359">
        <v>31</v>
      </c>
      <c r="B23" s="360" t="s">
        <v>749</v>
      </c>
      <c r="C23" s="175">
        <f>日進・長久手・愛知・豊明!B18</f>
        <v>9</v>
      </c>
      <c r="D23" s="169">
        <f>日進・長久手・愛知・豊明!E18</f>
        <v>12550</v>
      </c>
      <c r="E23" s="295">
        <f>日進・長久手・愛知・豊明!F18</f>
        <v>0</v>
      </c>
      <c r="F23" s="83">
        <f>日進・長久手・愛知・豊明!G18</f>
        <v>2</v>
      </c>
      <c r="G23" s="104">
        <f>日進・長久手・愛知・豊明!J18</f>
        <v>2200</v>
      </c>
      <c r="H23" s="213">
        <f>日進・長久手・愛知・豊明!K18</f>
        <v>0</v>
      </c>
      <c r="I23" s="83">
        <f>日進・長久手・愛知・豊明!L18</f>
        <v>9</v>
      </c>
      <c r="J23" s="177">
        <f>日進・長久手・愛知・豊明!O18</f>
        <v>0</v>
      </c>
      <c r="K23" s="213">
        <f>日進・長久手・愛知・豊明!P18</f>
        <v>0</v>
      </c>
      <c r="L23" s="83">
        <f>日進・長久手・愛知・豊明!Q18</f>
        <v>2</v>
      </c>
      <c r="M23" s="177">
        <f>日進・長久手・愛知・豊明!T18</f>
        <v>700</v>
      </c>
      <c r="N23" s="213">
        <f>日進・長久手・愛知・豊明!U18</f>
        <v>0</v>
      </c>
      <c r="O23" s="83"/>
      <c r="P23" s="4"/>
      <c r="Q23" s="361"/>
      <c r="R23" s="83">
        <f t="shared" si="0"/>
        <v>22</v>
      </c>
      <c r="S23" s="4">
        <f t="shared" si="1"/>
        <v>15450</v>
      </c>
      <c r="T23" s="213">
        <f t="shared" si="2"/>
        <v>0</v>
      </c>
    </row>
    <row r="24" spans="1:20" ht="15.75" customHeight="1">
      <c r="A24" s="359">
        <v>31</v>
      </c>
      <c r="B24" s="360" t="s">
        <v>750</v>
      </c>
      <c r="C24" s="175">
        <f>日進・長久手・愛知・豊明!B27</f>
        <v>4</v>
      </c>
      <c r="D24" s="169">
        <f>日進・長久手・愛知・豊明!E27</f>
        <v>7300</v>
      </c>
      <c r="E24" s="295">
        <f>日進・長久手・愛知・豊明!F27</f>
        <v>0</v>
      </c>
      <c r="F24" s="83">
        <f>日進・長久手・愛知・豊明!G27</f>
        <v>1</v>
      </c>
      <c r="G24" s="104">
        <f>日進・長久手・愛知・豊明!J27</f>
        <v>1250</v>
      </c>
      <c r="H24" s="213">
        <f>日進・長久手・愛知・豊明!K27</f>
        <v>0</v>
      </c>
      <c r="I24" s="83">
        <f>日進・長久手・愛知・豊明!L27</f>
        <v>4</v>
      </c>
      <c r="J24" s="177">
        <f>日進・長久手・愛知・豊明!O27</f>
        <v>0</v>
      </c>
      <c r="K24" s="213">
        <f>日進・長久手・愛知・豊明!P27</f>
        <v>0</v>
      </c>
      <c r="L24" s="83">
        <f>日進・長久手・愛知・豊明!Q27</f>
        <v>1</v>
      </c>
      <c r="M24" s="177">
        <f>日進・長久手・愛知・豊明!T27</f>
        <v>600</v>
      </c>
      <c r="N24" s="213">
        <f>日進・長久手・愛知・豊明!U27</f>
        <v>0</v>
      </c>
      <c r="O24" s="83"/>
      <c r="P24" s="4"/>
      <c r="Q24" s="361"/>
      <c r="R24" s="83">
        <f t="shared" si="0"/>
        <v>10</v>
      </c>
      <c r="S24" s="4">
        <f t="shared" si="1"/>
        <v>9150</v>
      </c>
      <c r="T24" s="213">
        <f t="shared" si="2"/>
        <v>0</v>
      </c>
    </row>
    <row r="25" spans="1:20" ht="15.75" customHeight="1">
      <c r="A25" s="359">
        <v>31</v>
      </c>
      <c r="B25" s="360" t="s">
        <v>751</v>
      </c>
      <c r="C25" s="175">
        <f>日進・長久手・愛知・豊明!B46</f>
        <v>6</v>
      </c>
      <c r="D25" s="169">
        <f>日進・長久手・愛知・豊明!E46</f>
        <v>10950</v>
      </c>
      <c r="E25" s="295">
        <f>日進・長久手・愛知・豊明!F46</f>
        <v>0</v>
      </c>
      <c r="F25" s="83">
        <f>日進・長久手・愛知・豊明!G46</f>
        <v>2</v>
      </c>
      <c r="G25" s="104">
        <f>日進・長久手・愛知・豊明!J46</f>
        <v>1300</v>
      </c>
      <c r="H25" s="213">
        <f>日進・長久手・愛知・豊明!K46</f>
        <v>0</v>
      </c>
      <c r="I25" s="83">
        <f>日進・長久手・愛知・豊明!L46</f>
        <v>5</v>
      </c>
      <c r="J25" s="177">
        <f>日進・長久手・愛知・豊明!O46</f>
        <v>0</v>
      </c>
      <c r="K25" s="213"/>
      <c r="L25" s="83">
        <f>日進・長久手・愛知・豊明!Q46</f>
        <v>2</v>
      </c>
      <c r="M25" s="177">
        <f>日進・長久手・愛知・豊明!T46</f>
        <v>550</v>
      </c>
      <c r="N25" s="213">
        <f>日進・長久手・愛知・豊明!U46</f>
        <v>0</v>
      </c>
      <c r="O25" s="83"/>
      <c r="P25" s="4"/>
      <c r="Q25" s="361"/>
      <c r="R25" s="83">
        <f t="shared" si="0"/>
        <v>15</v>
      </c>
      <c r="S25" s="4">
        <f t="shared" si="1"/>
        <v>12800</v>
      </c>
      <c r="T25" s="213">
        <f t="shared" si="2"/>
        <v>0</v>
      </c>
    </row>
    <row r="26" spans="1:20" ht="15.75" customHeight="1">
      <c r="A26" s="359">
        <v>32</v>
      </c>
      <c r="B26" s="360" t="s">
        <v>752</v>
      </c>
      <c r="C26" s="175">
        <f>大府・東海!B18</f>
        <v>6</v>
      </c>
      <c r="D26" s="169">
        <f>大府・東海!E18</f>
        <v>14100</v>
      </c>
      <c r="E26" s="295">
        <f>大府・東海!F18</f>
        <v>0</v>
      </c>
      <c r="F26" s="83">
        <f>大府・東海!G18</f>
        <v>2</v>
      </c>
      <c r="G26" s="104">
        <f>大府・東海!J18</f>
        <v>1500</v>
      </c>
      <c r="H26" s="213">
        <f>大府・東海!K18</f>
        <v>0</v>
      </c>
      <c r="I26" s="83">
        <f>大府・東海!L18</f>
        <v>6</v>
      </c>
      <c r="J26" s="177">
        <f>大府・東海!O18</f>
        <v>0</v>
      </c>
      <c r="K26" s="213">
        <f>大府・東海!P18</f>
        <v>0</v>
      </c>
      <c r="L26" s="83">
        <f>大府・東海!Q18</f>
        <v>1</v>
      </c>
      <c r="M26" s="177">
        <f>大府・東海!T18</f>
        <v>700</v>
      </c>
      <c r="N26" s="213">
        <f>大府・東海!U18</f>
        <v>0</v>
      </c>
      <c r="O26" s="83"/>
      <c r="P26" s="4"/>
      <c r="Q26" s="361"/>
      <c r="R26" s="83">
        <f t="shared" si="0"/>
        <v>15</v>
      </c>
      <c r="S26" s="4">
        <f t="shared" si="1"/>
        <v>16300</v>
      </c>
      <c r="T26" s="213">
        <f t="shared" si="2"/>
        <v>0</v>
      </c>
    </row>
    <row r="27" spans="1:20" ht="15.75" customHeight="1">
      <c r="A27" s="359">
        <v>32</v>
      </c>
      <c r="B27" s="360" t="s">
        <v>753</v>
      </c>
      <c r="C27" s="175">
        <f>大府・東海!B36</f>
        <v>8</v>
      </c>
      <c r="D27" s="169">
        <f>大府・東海!E36</f>
        <v>15800</v>
      </c>
      <c r="E27" s="295">
        <f>大府・東海!F36</f>
        <v>0</v>
      </c>
      <c r="F27" s="83">
        <f>大府・東海!G36</f>
        <v>3</v>
      </c>
      <c r="G27" s="104">
        <f>大府・東海!J36</f>
        <v>1850</v>
      </c>
      <c r="H27" s="213">
        <f>大府・東海!K36</f>
        <v>0</v>
      </c>
      <c r="I27" s="83">
        <f>大府・東海!L36</f>
        <v>8</v>
      </c>
      <c r="J27" s="177">
        <f>大府・東海!O36</f>
        <v>100</v>
      </c>
      <c r="K27" s="213">
        <f>大府・東海!P36</f>
        <v>0</v>
      </c>
      <c r="L27" s="83">
        <f>大府・東海!Q36</f>
        <v>4</v>
      </c>
      <c r="M27" s="177">
        <f>大府・東海!T36</f>
        <v>1350</v>
      </c>
      <c r="N27" s="213">
        <f>大府・東海!U36</f>
        <v>0</v>
      </c>
      <c r="O27" s="83"/>
      <c r="P27" s="4"/>
      <c r="Q27" s="361"/>
      <c r="R27" s="83">
        <f t="shared" si="0"/>
        <v>23</v>
      </c>
      <c r="S27" s="4">
        <f t="shared" si="1"/>
        <v>19100</v>
      </c>
      <c r="T27" s="213">
        <f t="shared" si="2"/>
        <v>0</v>
      </c>
    </row>
    <row r="28" spans="1:20" ht="15.75" customHeight="1">
      <c r="A28" s="359">
        <v>33</v>
      </c>
      <c r="B28" s="360" t="s">
        <v>754</v>
      </c>
      <c r="C28" s="175">
        <f>知多・半田!B19</f>
        <v>6</v>
      </c>
      <c r="D28" s="169">
        <f>知多・半田!E19</f>
        <v>13900</v>
      </c>
      <c r="E28" s="295">
        <f>知多・半田!F19</f>
        <v>0</v>
      </c>
      <c r="F28" s="83">
        <f>知多・半田!G19</f>
        <v>3</v>
      </c>
      <c r="G28" s="104">
        <f>知多・半田!J19</f>
        <v>2300</v>
      </c>
      <c r="H28" s="213">
        <f>知多・半田!K19</f>
        <v>0</v>
      </c>
      <c r="I28" s="83">
        <f>知多・半田!L19</f>
        <v>6</v>
      </c>
      <c r="J28" s="177">
        <f>知多・半田!O19</f>
        <v>0</v>
      </c>
      <c r="K28" s="213">
        <f>知多・半田!P19</f>
        <v>0</v>
      </c>
      <c r="L28" s="83">
        <f>知多・半田!Q19</f>
        <v>1</v>
      </c>
      <c r="M28" s="177">
        <f>知多・半田!T19</f>
        <v>650</v>
      </c>
      <c r="N28" s="213">
        <f>知多・半田!U19</f>
        <v>0</v>
      </c>
      <c r="O28" s="83"/>
      <c r="P28" s="4"/>
      <c r="Q28" s="361"/>
      <c r="R28" s="83">
        <f t="shared" si="0"/>
        <v>16</v>
      </c>
      <c r="S28" s="4">
        <f t="shared" si="1"/>
        <v>16850</v>
      </c>
      <c r="T28" s="213">
        <f t="shared" si="2"/>
        <v>0</v>
      </c>
    </row>
    <row r="29" spans="1:20" ht="15.75" customHeight="1">
      <c r="A29" s="359">
        <v>33</v>
      </c>
      <c r="B29" s="360" t="s">
        <v>755</v>
      </c>
      <c r="C29" s="175">
        <f>知多・半田!B36</f>
        <v>12</v>
      </c>
      <c r="D29" s="169">
        <f>知多・半田!E36</f>
        <v>19400</v>
      </c>
      <c r="E29" s="295">
        <f>知多・半田!F36</f>
        <v>0</v>
      </c>
      <c r="F29" s="83">
        <f>知多・半田!G36</f>
        <v>4</v>
      </c>
      <c r="G29" s="104">
        <f>知多・半田!J36</f>
        <v>1850</v>
      </c>
      <c r="H29" s="213">
        <f>知多・半田!K36</f>
        <v>0</v>
      </c>
      <c r="I29" s="83">
        <f>知多・半田!L36</f>
        <v>12</v>
      </c>
      <c r="J29" s="177">
        <f>知多・半田!O36</f>
        <v>0</v>
      </c>
      <c r="K29" s="213">
        <f>知多・半田!P36</f>
        <v>0</v>
      </c>
      <c r="L29" s="83">
        <f>知多・半田!Q36</f>
        <v>3</v>
      </c>
      <c r="M29" s="177">
        <f>知多・半田!T36</f>
        <v>1000</v>
      </c>
      <c r="N29" s="213">
        <f>知多・半田!U36</f>
        <v>0</v>
      </c>
      <c r="O29" s="83"/>
      <c r="P29" s="4"/>
      <c r="Q29" s="361"/>
      <c r="R29" s="83">
        <f t="shared" si="0"/>
        <v>31</v>
      </c>
      <c r="S29" s="4">
        <f t="shared" si="1"/>
        <v>22250</v>
      </c>
      <c r="T29" s="213">
        <f t="shared" si="2"/>
        <v>0</v>
      </c>
    </row>
    <row r="30" spans="1:20" ht="15.75" customHeight="1">
      <c r="A30" s="359">
        <v>34</v>
      </c>
      <c r="B30" s="360" t="s">
        <v>756</v>
      </c>
      <c r="C30" s="175">
        <f>常滑・知多郡!B16</f>
        <v>4</v>
      </c>
      <c r="D30" s="169">
        <f>常滑・知多郡!E16</f>
        <v>9500</v>
      </c>
      <c r="E30" s="295">
        <f>常滑・知多郡!F16</f>
        <v>0</v>
      </c>
      <c r="F30" s="83">
        <f>常滑・知多郡!G16</f>
        <v>2</v>
      </c>
      <c r="G30" s="104">
        <f>常滑・知多郡!J16</f>
        <v>250</v>
      </c>
      <c r="H30" s="213">
        <f>常滑・知多郡!K16</f>
        <v>0</v>
      </c>
      <c r="I30" s="83">
        <f>常滑・知多郡!L16</f>
        <v>4</v>
      </c>
      <c r="J30" s="177">
        <f>常滑・知多郡!O16</f>
        <v>0</v>
      </c>
      <c r="K30" s="213"/>
      <c r="L30" s="83">
        <f>常滑・知多郡!Q16</f>
        <v>3</v>
      </c>
      <c r="M30" s="177">
        <f>常滑・知多郡!T16</f>
        <v>0</v>
      </c>
      <c r="N30" s="213">
        <f>常滑・知多郡!U16</f>
        <v>0</v>
      </c>
      <c r="O30" s="83"/>
      <c r="P30" s="4"/>
      <c r="Q30" s="361"/>
      <c r="R30" s="83">
        <f t="shared" si="0"/>
        <v>13</v>
      </c>
      <c r="S30" s="4">
        <f t="shared" si="1"/>
        <v>9750</v>
      </c>
      <c r="T30" s="213">
        <f t="shared" si="2"/>
        <v>0</v>
      </c>
    </row>
    <row r="31" spans="1:20" ht="15.75" customHeight="1">
      <c r="A31" s="363"/>
      <c r="B31" s="364" t="s">
        <v>757</v>
      </c>
      <c r="C31" s="309">
        <f t="shared" ref="C31:N31" si="3">SUM(C8:C30)</f>
        <v>197</v>
      </c>
      <c r="D31" s="310">
        <f t="shared" si="3"/>
        <v>406650</v>
      </c>
      <c r="E31" s="974">
        <f t="shared" si="3"/>
        <v>0</v>
      </c>
      <c r="F31" s="84">
        <f t="shared" si="3"/>
        <v>74</v>
      </c>
      <c r="G31" s="311">
        <f t="shared" si="3"/>
        <v>41050</v>
      </c>
      <c r="H31" s="379">
        <f t="shared" si="3"/>
        <v>0</v>
      </c>
      <c r="I31" s="84">
        <f t="shared" si="3"/>
        <v>181</v>
      </c>
      <c r="J31" s="311">
        <f t="shared" si="3"/>
        <v>3950</v>
      </c>
      <c r="K31" s="379">
        <f t="shared" si="3"/>
        <v>0</v>
      </c>
      <c r="L31" s="84">
        <f t="shared" si="3"/>
        <v>52</v>
      </c>
      <c r="M31" s="311">
        <f t="shared" si="3"/>
        <v>24450</v>
      </c>
      <c r="N31" s="379">
        <f t="shared" si="3"/>
        <v>0</v>
      </c>
      <c r="O31" s="84"/>
      <c r="P31" s="340"/>
      <c r="Q31" s="366"/>
      <c r="R31" s="84">
        <f t="shared" ref="R31" si="4">SUM(R8:R30)</f>
        <v>504</v>
      </c>
      <c r="S31" s="340">
        <f>G31+J31+M31+P31+D31</f>
        <v>476100</v>
      </c>
      <c r="T31" s="965">
        <f>H31+K31+N31+Q31+E31</f>
        <v>0</v>
      </c>
    </row>
    <row r="32" spans="1:20" ht="15.75" customHeight="1">
      <c r="A32" s="367"/>
      <c r="B32" s="368"/>
      <c r="C32" s="369"/>
      <c r="D32" s="370"/>
      <c r="E32" s="371"/>
      <c r="F32" s="372"/>
      <c r="G32" s="373"/>
      <c r="H32" s="374"/>
      <c r="I32" s="372"/>
      <c r="J32" s="373"/>
      <c r="K32" s="374"/>
      <c r="L32" s="372"/>
      <c r="M32" s="373"/>
      <c r="N32" s="374"/>
      <c r="O32" s="372"/>
      <c r="P32" s="327"/>
      <c r="Q32" s="375"/>
      <c r="R32" s="372"/>
      <c r="S32" s="327"/>
      <c r="T32" s="375"/>
    </row>
    <row r="33" spans="1:20" ht="15.75" customHeight="1">
      <c r="A33" s="359">
        <v>26</v>
      </c>
      <c r="B33" s="360" t="s">
        <v>758</v>
      </c>
      <c r="C33" s="175">
        <f>犬山・丹羽!B36</f>
        <v>6</v>
      </c>
      <c r="D33" s="169">
        <f>犬山・丹羽!E36</f>
        <v>10000</v>
      </c>
      <c r="E33" s="295">
        <f>犬山・丹羽!F36</f>
        <v>0</v>
      </c>
      <c r="F33" s="83">
        <f>犬山・丹羽!G36</f>
        <v>1</v>
      </c>
      <c r="G33" s="104">
        <f>犬山・丹羽!J36</f>
        <v>1050</v>
      </c>
      <c r="H33" s="213">
        <f>犬山・丹羽!K36</f>
        <v>0</v>
      </c>
      <c r="I33" s="83">
        <f>犬山・丹羽!L36</f>
        <v>6</v>
      </c>
      <c r="J33" s="177">
        <f>犬山・丹羽!O36</f>
        <v>0</v>
      </c>
      <c r="K33" s="213"/>
      <c r="L33" s="376">
        <f>犬山・丹羽!Q36</f>
        <v>0</v>
      </c>
      <c r="M33" s="177">
        <f>犬山・丹羽!T36</f>
        <v>0</v>
      </c>
      <c r="N33" s="213"/>
      <c r="O33" s="83"/>
      <c r="P33" s="377"/>
      <c r="Q33" s="213"/>
      <c r="R33" s="966">
        <f>F33+I33+L33+O33+C33</f>
        <v>13</v>
      </c>
      <c r="S33" s="306">
        <f>G33+J33+M33+P33+D33</f>
        <v>11050</v>
      </c>
      <c r="T33" s="970">
        <f>H33+K33+N33+Q33+E33</f>
        <v>0</v>
      </c>
    </row>
    <row r="34" spans="1:20" ht="15.75" customHeight="1">
      <c r="A34" s="359">
        <v>27</v>
      </c>
      <c r="B34" s="360" t="s">
        <v>759</v>
      </c>
      <c r="C34" s="175">
        <f>江南・清須・北名古屋・西春日井!B44</f>
        <v>2</v>
      </c>
      <c r="D34" s="169">
        <f>江南・清須・北名古屋・西春日井!E44</f>
        <v>2300</v>
      </c>
      <c r="E34" s="295">
        <f>江南・清須・北名古屋・西春日井!F44</f>
        <v>0</v>
      </c>
      <c r="F34" s="83">
        <f>江南・清須・北名古屋・西春日井!G44</f>
        <v>0</v>
      </c>
      <c r="G34" s="104"/>
      <c r="H34" s="213"/>
      <c r="I34" s="83">
        <f>江南・清須・北名古屋・西春日井!L44</f>
        <v>2</v>
      </c>
      <c r="J34" s="177">
        <f>江南・清須・北名古屋・西春日井!O44</f>
        <v>0</v>
      </c>
      <c r="K34" s="213"/>
      <c r="L34" s="83">
        <f>江南・清須・北名古屋・西春日井!Q44</f>
        <v>0</v>
      </c>
      <c r="M34" s="177">
        <f>江南・清須・北名古屋・西春日井!T44</f>
        <v>0</v>
      </c>
      <c r="N34" s="213"/>
      <c r="O34" s="83"/>
      <c r="P34" s="4"/>
      <c r="Q34" s="213"/>
      <c r="R34" s="83">
        <f t="shared" ref="R34:R38" si="5">F34+I34+L34+O34+C34</f>
        <v>4</v>
      </c>
      <c r="S34" s="377">
        <f t="shared" ref="S34:S38" si="6">G34+J34+M34+P34+D34</f>
        <v>2300</v>
      </c>
      <c r="T34" s="691">
        <f t="shared" ref="T34:T38" si="7">H34+K34+N34+Q34+E34</f>
        <v>0</v>
      </c>
    </row>
    <row r="35" spans="1:20" ht="15.75" customHeight="1">
      <c r="A35" s="359">
        <v>25</v>
      </c>
      <c r="B35" s="360" t="s">
        <v>760</v>
      </c>
      <c r="C35" s="175">
        <f>愛西・弥富・あま・海部!B46</f>
        <v>9</v>
      </c>
      <c r="D35" s="169">
        <f>愛西・弥富・あま・海部!E46</f>
        <v>11900</v>
      </c>
      <c r="E35" s="295">
        <f>愛西・弥富・あま・海部!F46</f>
        <v>0</v>
      </c>
      <c r="F35" s="83">
        <f>愛西・弥富・あま・海部!G46</f>
        <v>7</v>
      </c>
      <c r="G35" s="104">
        <f>愛西・弥富・あま・海部!J46</f>
        <v>500</v>
      </c>
      <c r="H35" s="213">
        <f>愛西・弥富・あま・海部!K46</f>
        <v>0</v>
      </c>
      <c r="I35" s="83">
        <f>愛西・弥富・あま・海部!L46</f>
        <v>9</v>
      </c>
      <c r="J35" s="177">
        <f>愛西・弥富・あま・海部!O46</f>
        <v>0</v>
      </c>
      <c r="K35" s="213">
        <f>愛西・弥富・あま・海部!P46</f>
        <v>0</v>
      </c>
      <c r="L35" s="83">
        <f>愛西・弥富・あま・海部!Q46</f>
        <v>1</v>
      </c>
      <c r="M35" s="177">
        <f>愛西・弥富・あま・海部!T46</f>
        <v>300</v>
      </c>
      <c r="N35" s="213">
        <f>愛西・弥富・あま・海部!U46</f>
        <v>0</v>
      </c>
      <c r="O35" s="83"/>
      <c r="P35" s="4"/>
      <c r="Q35" s="213"/>
      <c r="R35" s="83">
        <f t="shared" si="5"/>
        <v>26</v>
      </c>
      <c r="S35" s="377">
        <f t="shared" si="6"/>
        <v>12700</v>
      </c>
      <c r="T35" s="691">
        <f t="shared" si="7"/>
        <v>0</v>
      </c>
    </row>
    <row r="36" spans="1:20" ht="15.75" customHeight="1">
      <c r="A36" s="359">
        <v>31</v>
      </c>
      <c r="B36" s="360" t="s">
        <v>761</v>
      </c>
      <c r="C36" s="175">
        <f>日進・長久手・愛知・豊明!B36</f>
        <v>4</v>
      </c>
      <c r="D36" s="169">
        <f>日進・長久手・愛知・豊明!E36</f>
        <v>6800</v>
      </c>
      <c r="E36" s="295">
        <f>日進・長久手・愛知・豊明!F36</f>
        <v>0</v>
      </c>
      <c r="F36" s="83">
        <f>日進・長久手・愛知・豊明!G36</f>
        <v>1</v>
      </c>
      <c r="G36" s="104">
        <f>日進・長久手・愛知・豊明!J36</f>
        <v>500</v>
      </c>
      <c r="H36" s="213">
        <f>日進・長久手・愛知・豊明!K36</f>
        <v>0</v>
      </c>
      <c r="I36" s="83">
        <f>日進・長久手・愛知・豊明!L36</f>
        <v>4</v>
      </c>
      <c r="J36" s="177">
        <f>日進・長久手・愛知・豊明!O36</f>
        <v>0</v>
      </c>
      <c r="K36" s="213">
        <f>日進・長久手・愛知・豊明!P36</f>
        <v>0</v>
      </c>
      <c r="L36" s="83">
        <f>日進・長久手・愛知・豊明!Q36</f>
        <v>1</v>
      </c>
      <c r="M36" s="177">
        <f>日進・長久手・愛知・豊明!T36</f>
        <v>450</v>
      </c>
      <c r="N36" s="213">
        <f>日進・長久手・愛知・豊明!U36</f>
        <v>0</v>
      </c>
      <c r="O36" s="83"/>
      <c r="P36" s="4"/>
      <c r="Q36" s="213"/>
      <c r="R36" s="83">
        <f t="shared" si="5"/>
        <v>10</v>
      </c>
      <c r="S36" s="377">
        <f t="shared" si="6"/>
        <v>7750</v>
      </c>
      <c r="T36" s="691">
        <f t="shared" si="7"/>
        <v>0</v>
      </c>
    </row>
    <row r="37" spans="1:20" ht="15.75" customHeight="1">
      <c r="A37" s="359">
        <v>34</v>
      </c>
      <c r="B37" s="360" t="s">
        <v>762</v>
      </c>
      <c r="C37" s="175">
        <f>常滑・知多郡!B40</f>
        <v>14</v>
      </c>
      <c r="D37" s="169">
        <f>常滑・知多郡!E40</f>
        <v>26600</v>
      </c>
      <c r="E37" s="295">
        <f>常滑・知多郡!F40</f>
        <v>0</v>
      </c>
      <c r="F37" s="83">
        <f>常滑・知多郡!G40</f>
        <v>8</v>
      </c>
      <c r="G37" s="104">
        <f>常滑・知多郡!J40</f>
        <v>2150</v>
      </c>
      <c r="H37" s="213">
        <f>常滑・知多郡!K40</f>
        <v>0</v>
      </c>
      <c r="I37" s="83">
        <f>常滑・知多郡!L40</f>
        <v>14</v>
      </c>
      <c r="J37" s="177">
        <f>常滑・知多郡!O40</f>
        <v>0</v>
      </c>
      <c r="K37" s="213">
        <f>常滑・知多郡!P40</f>
        <v>0</v>
      </c>
      <c r="L37" s="83">
        <f>常滑・知多郡!Q40</f>
        <v>5</v>
      </c>
      <c r="M37" s="177">
        <f>常滑・知多郡!T40</f>
        <v>550</v>
      </c>
      <c r="N37" s="213">
        <f>常滑・知多郡!U40</f>
        <v>0</v>
      </c>
      <c r="O37" s="83"/>
      <c r="P37" s="4"/>
      <c r="Q37" s="213"/>
      <c r="R37" s="83">
        <f t="shared" si="5"/>
        <v>41</v>
      </c>
      <c r="S37" s="377">
        <f t="shared" si="6"/>
        <v>29300</v>
      </c>
      <c r="T37" s="691">
        <f t="shared" si="7"/>
        <v>0</v>
      </c>
    </row>
    <row r="38" spans="1:20" ht="15.75" customHeight="1">
      <c r="A38" s="363"/>
      <c r="B38" s="364" t="s">
        <v>763</v>
      </c>
      <c r="C38" s="309">
        <f t="shared" ref="C38:N38" si="8">SUM(C33:C37)</f>
        <v>35</v>
      </c>
      <c r="D38" s="378">
        <f t="shared" si="8"/>
        <v>57600</v>
      </c>
      <c r="E38" s="986">
        <f t="shared" si="8"/>
        <v>0</v>
      </c>
      <c r="F38" s="84">
        <f t="shared" si="8"/>
        <v>17</v>
      </c>
      <c r="G38" s="378">
        <f t="shared" si="8"/>
        <v>4200</v>
      </c>
      <c r="H38" s="365">
        <f t="shared" si="8"/>
        <v>0</v>
      </c>
      <c r="I38" s="84">
        <f t="shared" si="8"/>
        <v>35</v>
      </c>
      <c r="J38" s="378">
        <f t="shared" si="8"/>
        <v>0</v>
      </c>
      <c r="K38" s="365">
        <f t="shared" si="8"/>
        <v>0</v>
      </c>
      <c r="L38" s="84">
        <f t="shared" si="8"/>
        <v>7</v>
      </c>
      <c r="M38" s="378">
        <f t="shared" si="8"/>
        <v>1300</v>
      </c>
      <c r="N38" s="379">
        <f t="shared" si="8"/>
        <v>0</v>
      </c>
      <c r="O38" s="979"/>
      <c r="P38" s="378"/>
      <c r="Q38" s="379"/>
      <c r="R38" s="967">
        <f t="shared" si="5"/>
        <v>94</v>
      </c>
      <c r="S38" s="968">
        <f t="shared" si="6"/>
        <v>63100</v>
      </c>
      <c r="T38" s="969">
        <f t="shared" si="7"/>
        <v>0</v>
      </c>
    </row>
    <row r="39" spans="1:20" ht="15.75" customHeight="1">
      <c r="A39" s="359"/>
      <c r="B39" s="380"/>
      <c r="C39" s="980"/>
      <c r="D39" s="981"/>
      <c r="E39" s="982"/>
      <c r="F39" s="983"/>
      <c r="G39" s="984"/>
      <c r="H39" s="386"/>
      <c r="I39" s="983"/>
      <c r="J39" s="388"/>
      <c r="K39" s="387"/>
      <c r="L39" s="983"/>
      <c r="M39" s="388"/>
      <c r="N39" s="387"/>
      <c r="O39" s="983"/>
      <c r="P39" s="388"/>
      <c r="Q39" s="389"/>
      <c r="R39" s="983"/>
      <c r="S39" s="388"/>
      <c r="T39" s="387"/>
    </row>
    <row r="40" spans="1:20" ht="15.75" customHeight="1" thickBot="1">
      <c r="A40" s="363"/>
      <c r="B40" s="390" t="s">
        <v>764</v>
      </c>
      <c r="C40" s="176">
        <f t="shared" ref="C40:Q40" si="9">C31+C38</f>
        <v>232</v>
      </c>
      <c r="D40" s="985">
        <f t="shared" si="9"/>
        <v>464250</v>
      </c>
      <c r="E40" s="987">
        <f t="shared" si="9"/>
        <v>0</v>
      </c>
      <c r="F40" s="84">
        <f t="shared" si="9"/>
        <v>91</v>
      </c>
      <c r="G40" s="378">
        <f t="shared" si="9"/>
        <v>45250</v>
      </c>
      <c r="H40" s="379">
        <f t="shared" si="9"/>
        <v>0</v>
      </c>
      <c r="I40" s="84">
        <f t="shared" si="9"/>
        <v>216</v>
      </c>
      <c r="J40" s="378">
        <f t="shared" si="9"/>
        <v>3950</v>
      </c>
      <c r="K40" s="379">
        <f t="shared" si="9"/>
        <v>0</v>
      </c>
      <c r="L40" s="979">
        <f t="shared" si="9"/>
        <v>59</v>
      </c>
      <c r="M40" s="378">
        <f t="shared" si="9"/>
        <v>25750</v>
      </c>
      <c r="N40" s="379">
        <f t="shared" si="9"/>
        <v>0</v>
      </c>
      <c r="O40" s="979">
        <f t="shared" si="9"/>
        <v>0</v>
      </c>
      <c r="P40" s="378">
        <f t="shared" si="9"/>
        <v>0</v>
      </c>
      <c r="Q40" s="392">
        <f t="shared" si="9"/>
        <v>0</v>
      </c>
      <c r="R40" s="84">
        <f t="shared" ref="R40:S40" si="10">R31+R38</f>
        <v>598</v>
      </c>
      <c r="S40" s="378">
        <f t="shared" si="10"/>
        <v>539200</v>
      </c>
      <c r="T40" s="379">
        <f>T31+T38</f>
        <v>0</v>
      </c>
    </row>
    <row r="41" spans="1:20" ht="10.5" customHeight="1">
      <c r="B41" s="394"/>
      <c r="C41" s="395"/>
      <c r="D41" s="394"/>
      <c r="E41" s="355"/>
      <c r="F41" s="396"/>
      <c r="G41" s="1"/>
      <c r="H41" s="1"/>
      <c r="I41" s="396"/>
      <c r="J41" s="1"/>
      <c r="K41" s="1"/>
      <c r="L41" s="396"/>
      <c r="M41" s="1"/>
      <c r="N41" s="1"/>
      <c r="O41" s="1"/>
      <c r="P41" s="1"/>
      <c r="Q41" s="397"/>
      <c r="R41" s="946"/>
      <c r="S41" s="1"/>
      <c r="T41" s="397"/>
    </row>
    <row r="42" spans="1:20" ht="18.75" customHeight="1">
      <c r="A42" s="1070" t="s">
        <v>1882</v>
      </c>
      <c r="B42" s="1071"/>
      <c r="C42" s="130"/>
      <c r="D42" s="951"/>
      <c r="E42" s="951"/>
      <c r="F42" s="951"/>
      <c r="G42" s="952"/>
      <c r="H42" s="362"/>
      <c r="I42" s="951"/>
      <c r="J42" s="953"/>
      <c r="K42" s="954"/>
      <c r="L42" s="362"/>
      <c r="M42" s="953"/>
      <c r="N42" s="954"/>
      <c r="O42" s="362"/>
      <c r="P42" s="953"/>
      <c r="Q42" s="954"/>
      <c r="R42" s="362"/>
      <c r="S42" s="955"/>
      <c r="T42" s="956">
        <v>45778</v>
      </c>
    </row>
    <row r="43" spans="1:20" ht="5.25" customHeight="1">
      <c r="A43" s="1072"/>
      <c r="B43" s="1073"/>
      <c r="C43" s="129"/>
      <c r="D43" s="957"/>
      <c r="E43" s="957"/>
      <c r="F43" s="957"/>
      <c r="G43" s="958"/>
      <c r="H43" s="393"/>
      <c r="I43" s="957"/>
      <c r="J43" s="959"/>
      <c r="K43" s="960"/>
      <c r="L43" s="393"/>
      <c r="M43" s="959"/>
      <c r="N43" s="960"/>
      <c r="O43" s="393"/>
      <c r="P43" s="959"/>
      <c r="Q43" s="960"/>
      <c r="R43" s="393"/>
      <c r="S43" s="961"/>
      <c r="T43" s="957"/>
    </row>
    <row r="44" spans="1:20" ht="9.75" customHeight="1" thickBot="1">
      <c r="B44" s="398"/>
      <c r="C44" s="395"/>
      <c r="D44" s="394"/>
      <c r="E44" s="355"/>
      <c r="H44" s="1"/>
      <c r="O44" s="1"/>
      <c r="P44" s="1"/>
      <c r="R44" s="946"/>
      <c r="S44" s="1"/>
    </row>
    <row r="45" spans="1:20" s="66" customFormat="1" ht="15.75" customHeight="1">
      <c r="A45" s="1185"/>
      <c r="B45" s="1186"/>
      <c r="C45" s="1029" t="s">
        <v>232</v>
      </c>
      <c r="D45" s="1030"/>
      <c r="E45" s="1031"/>
      <c r="F45" s="179" t="s">
        <v>233</v>
      </c>
      <c r="G45" s="180"/>
      <c r="H45" s="181"/>
      <c r="I45" s="179" t="s">
        <v>236</v>
      </c>
      <c r="J45" s="180"/>
      <c r="K45" s="181"/>
      <c r="L45" s="1049" t="s">
        <v>355</v>
      </c>
      <c r="M45" s="1047"/>
      <c r="N45" s="1048"/>
      <c r="O45" s="1049"/>
      <c r="P45" s="1026"/>
      <c r="Q45" s="1027"/>
      <c r="R45" s="179" t="s">
        <v>238</v>
      </c>
      <c r="S45" s="180"/>
      <c r="T45" s="181"/>
    </row>
    <row r="46" spans="1:20" ht="15.75" customHeight="1">
      <c r="A46" s="1183" t="s">
        <v>765</v>
      </c>
      <c r="B46" s="1184"/>
      <c r="C46" s="801">
        <f>名古屋市表紙!C27</f>
        <v>190</v>
      </c>
      <c r="D46" s="802">
        <f>名古屋市表紙!D27</f>
        <v>355600</v>
      </c>
      <c r="E46" s="988">
        <f>名古屋市表紙!E27</f>
        <v>0</v>
      </c>
      <c r="F46" s="339">
        <f>名古屋市表紙!F27</f>
        <v>72</v>
      </c>
      <c r="G46" s="136">
        <f>名古屋市表紙!G27</f>
        <v>39000</v>
      </c>
      <c r="H46" s="992">
        <f>名古屋市表紙!H27</f>
        <v>0</v>
      </c>
      <c r="I46" s="339">
        <f>名古屋市表紙!I27</f>
        <v>169</v>
      </c>
      <c r="J46" s="136">
        <f>名古屋市表紙!J27</f>
        <v>4300</v>
      </c>
      <c r="K46" s="992">
        <f>名古屋市表紙!K27</f>
        <v>0</v>
      </c>
      <c r="L46" s="339">
        <f>名古屋市表紙!L27</f>
        <v>64</v>
      </c>
      <c r="M46" s="136">
        <f>名古屋市表紙!M27</f>
        <v>31350</v>
      </c>
      <c r="N46" s="992">
        <f>名古屋市表紙!N27</f>
        <v>0</v>
      </c>
      <c r="O46" s="899">
        <f>名古屋市表紙!O27</f>
        <v>0</v>
      </c>
      <c r="P46" s="874">
        <f>名古屋市表紙!P33</f>
        <v>0</v>
      </c>
      <c r="Q46" s="265">
        <f>名古屋市表紙!Q27</f>
        <v>0</v>
      </c>
      <c r="R46" s="966">
        <f>C46+F46+I46+L46</f>
        <v>495</v>
      </c>
      <c r="S46" s="306">
        <f>D46+G46+J46+M46+P46</f>
        <v>430250</v>
      </c>
      <c r="T46" s="995">
        <f>E46+H46+K46+N46+Q46</f>
        <v>0</v>
      </c>
    </row>
    <row r="47" spans="1:20" ht="15.75" customHeight="1">
      <c r="A47" s="1187" t="s">
        <v>766</v>
      </c>
      <c r="B47" s="1188"/>
      <c r="C47" s="307">
        <f>C40</f>
        <v>232</v>
      </c>
      <c r="D47" s="169">
        <f>D40</f>
        <v>464250</v>
      </c>
      <c r="E47" s="989">
        <f t="shared" ref="E47:N47" si="11">E40</f>
        <v>0</v>
      </c>
      <c r="F47" s="308">
        <f t="shared" si="11"/>
        <v>91</v>
      </c>
      <c r="G47" s="104">
        <f t="shared" si="11"/>
        <v>45250</v>
      </c>
      <c r="H47" s="265">
        <f t="shared" si="11"/>
        <v>0</v>
      </c>
      <c r="I47" s="308">
        <f t="shared" si="11"/>
        <v>216</v>
      </c>
      <c r="J47" s="104">
        <f t="shared" si="11"/>
        <v>3950</v>
      </c>
      <c r="K47" s="265">
        <f t="shared" si="11"/>
        <v>0</v>
      </c>
      <c r="L47" s="308">
        <f t="shared" si="11"/>
        <v>59</v>
      </c>
      <c r="M47" s="104">
        <f t="shared" si="11"/>
        <v>25750</v>
      </c>
      <c r="N47" s="265">
        <f t="shared" si="11"/>
        <v>0</v>
      </c>
      <c r="O47" s="899"/>
      <c r="P47" s="874"/>
      <c r="Q47" s="900">
        <f>尾張表紙!Q53</f>
        <v>0</v>
      </c>
      <c r="R47" s="339">
        <f>R40</f>
        <v>598</v>
      </c>
      <c r="S47" s="340">
        <f>S40</f>
        <v>539200</v>
      </c>
      <c r="T47" s="693">
        <f>E47+H47+K47+N47</f>
        <v>0</v>
      </c>
    </row>
    <row r="48" spans="1:20" ht="15.75" customHeight="1">
      <c r="A48" s="1179" t="s">
        <v>767</v>
      </c>
      <c r="B48" s="1180"/>
      <c r="C48" s="309">
        <f>三河表紙!D34</f>
        <v>178</v>
      </c>
      <c r="D48" s="310">
        <f>三河表紙!E34</f>
        <v>365100</v>
      </c>
      <c r="E48" s="990">
        <f>三河表紙!F34</f>
        <v>0</v>
      </c>
      <c r="F48" s="84">
        <f>三河表紙!G34</f>
        <v>88</v>
      </c>
      <c r="G48" s="311">
        <f>三河表紙!H34</f>
        <v>30550</v>
      </c>
      <c r="H48" s="993">
        <f>三河表紙!I34</f>
        <v>0</v>
      </c>
      <c r="I48" s="84">
        <f>三河表紙!J34</f>
        <v>173</v>
      </c>
      <c r="J48" s="311">
        <f>三河表紙!K34</f>
        <v>2050</v>
      </c>
      <c r="K48" s="993">
        <f>三河表紙!L34</f>
        <v>0</v>
      </c>
      <c r="L48" s="84">
        <f>三河表紙!M34</f>
        <v>62</v>
      </c>
      <c r="M48" s="311">
        <f>三河表紙!N34</f>
        <v>21000</v>
      </c>
      <c r="N48" s="993">
        <f>三河表紙!O34</f>
        <v>0</v>
      </c>
      <c r="O48" s="889"/>
      <c r="P48" s="888"/>
      <c r="Q48" s="905">
        <f>三河表紙!R49</f>
        <v>0</v>
      </c>
      <c r="R48" s="84">
        <f>C48+F48+I48+L48</f>
        <v>501</v>
      </c>
      <c r="S48" s="378">
        <f>D48+G48+J48+M48</f>
        <v>418700</v>
      </c>
      <c r="T48" s="996">
        <f>E48+H48+K48+N48</f>
        <v>0</v>
      </c>
    </row>
    <row r="49" spans="1:23" ht="15.75" customHeight="1" thickBot="1">
      <c r="A49" s="1185" t="s">
        <v>356</v>
      </c>
      <c r="B49" s="1186"/>
      <c r="C49" s="312">
        <f t="shared" ref="C49:N49" si="12">SUM(C46:C48)</f>
        <v>600</v>
      </c>
      <c r="D49" s="330">
        <f t="shared" si="12"/>
        <v>1184950</v>
      </c>
      <c r="E49" s="991">
        <f t="shared" si="12"/>
        <v>0</v>
      </c>
      <c r="F49" s="313">
        <f t="shared" si="12"/>
        <v>251</v>
      </c>
      <c r="G49" s="314">
        <f t="shared" si="12"/>
        <v>114800</v>
      </c>
      <c r="H49" s="994">
        <f t="shared" si="12"/>
        <v>0</v>
      </c>
      <c r="I49" s="313">
        <f t="shared" si="12"/>
        <v>558</v>
      </c>
      <c r="J49" s="314">
        <f t="shared" si="12"/>
        <v>10300</v>
      </c>
      <c r="K49" s="994">
        <f t="shared" si="12"/>
        <v>0</v>
      </c>
      <c r="L49" s="313">
        <f t="shared" si="12"/>
        <v>185</v>
      </c>
      <c r="M49" s="314">
        <f t="shared" si="12"/>
        <v>78100</v>
      </c>
      <c r="N49" s="994">
        <f t="shared" si="12"/>
        <v>0</v>
      </c>
      <c r="O49" s="910">
        <f t="shared" ref="O49:P49" si="13">SUM(O46:O48)</f>
        <v>0</v>
      </c>
      <c r="P49" s="911">
        <f t="shared" si="13"/>
        <v>0</v>
      </c>
      <c r="Q49" s="912">
        <f>SUM(Q46:Q48)</f>
        <v>0</v>
      </c>
      <c r="R49" s="313">
        <f>SUM(R46:R48)</f>
        <v>1594</v>
      </c>
      <c r="S49" s="401">
        <f>SUM(S46:S48)</f>
        <v>1388150</v>
      </c>
      <c r="T49" s="994">
        <f>E49+H49+K49+N49+Q49</f>
        <v>0</v>
      </c>
    </row>
    <row r="50" spans="1:23" s="66" customFormat="1" ht="15.75" customHeight="1">
      <c r="A50" s="1185"/>
      <c r="B50" s="1186"/>
      <c r="C50" s="1029" t="s">
        <v>232</v>
      </c>
      <c r="D50" s="1030"/>
      <c r="E50" s="1031"/>
      <c r="F50" s="179" t="s">
        <v>233</v>
      </c>
      <c r="G50" s="180"/>
      <c r="H50" s="181"/>
      <c r="I50" s="179" t="s">
        <v>236</v>
      </c>
      <c r="J50" s="180"/>
      <c r="K50" s="181"/>
      <c r="L50" s="179" t="s">
        <v>355</v>
      </c>
      <c r="M50" s="180"/>
      <c r="N50" s="181"/>
      <c r="O50" s="1049" t="s">
        <v>603</v>
      </c>
      <c r="P50" s="1047"/>
      <c r="Q50" s="1048"/>
      <c r="R50" s="1049" t="s">
        <v>238</v>
      </c>
      <c r="S50" s="1047"/>
      <c r="T50" s="1048"/>
    </row>
    <row r="51" spans="1:23" s="402" customFormat="1" ht="15.75" customHeight="1" thickBot="1">
      <c r="A51" s="1049" t="s">
        <v>357</v>
      </c>
      <c r="B51" s="1175"/>
      <c r="C51" s="315">
        <v>195</v>
      </c>
      <c r="D51" s="183">
        <v>312900</v>
      </c>
      <c r="E51" s="316"/>
      <c r="F51" s="184">
        <v>172</v>
      </c>
      <c r="G51" s="185">
        <v>11000</v>
      </c>
      <c r="H51" s="317"/>
      <c r="I51" s="186">
        <v>181</v>
      </c>
      <c r="J51" s="187">
        <v>600</v>
      </c>
      <c r="K51" s="304"/>
      <c r="L51" s="186">
        <v>65</v>
      </c>
      <c r="M51" s="187">
        <v>20150</v>
      </c>
      <c r="N51" s="188"/>
      <c r="O51" s="186">
        <v>177</v>
      </c>
      <c r="P51" s="194">
        <v>126550</v>
      </c>
      <c r="Q51" s="318"/>
      <c r="R51" s="947">
        <v>790</v>
      </c>
      <c r="S51" s="378">
        <v>471200</v>
      </c>
      <c r="T51" s="319">
        <v>0</v>
      </c>
      <c r="U51" s="336"/>
      <c r="V51" s="336"/>
      <c r="W51" s="336"/>
    </row>
    <row r="52" spans="1:23" s="66" customFormat="1" ht="15.75" customHeight="1">
      <c r="A52" s="1185"/>
      <c r="B52" s="1186"/>
      <c r="C52" s="1029" t="s">
        <v>232</v>
      </c>
      <c r="D52" s="1030"/>
      <c r="E52" s="1031"/>
      <c r="F52" s="1046" t="s">
        <v>233</v>
      </c>
      <c r="G52" s="1047"/>
      <c r="H52" s="1048"/>
      <c r="I52" s="1049" t="s">
        <v>236</v>
      </c>
      <c r="J52" s="1047"/>
      <c r="K52" s="1048"/>
      <c r="L52" s="179" t="s">
        <v>355</v>
      </c>
      <c r="M52" s="180"/>
      <c r="N52" s="181"/>
      <c r="O52" s="1034"/>
      <c r="P52" s="1035"/>
      <c r="Q52" s="1036"/>
      <c r="R52" s="1049" t="s">
        <v>768</v>
      </c>
      <c r="S52" s="1047"/>
      <c r="T52" s="1048"/>
    </row>
    <row r="53" spans="1:23" ht="15.75" customHeight="1" thickBot="1">
      <c r="A53" s="1049" t="s">
        <v>358</v>
      </c>
      <c r="B53" s="1175"/>
      <c r="C53" s="189">
        <v>170</v>
      </c>
      <c r="D53" s="922">
        <v>253600</v>
      </c>
      <c r="E53" s="320"/>
      <c r="F53" s="190">
        <v>123</v>
      </c>
      <c r="G53" s="583">
        <v>75650</v>
      </c>
      <c r="H53" s="321"/>
      <c r="I53" s="191">
        <v>144</v>
      </c>
      <c r="J53" s="804">
        <v>33050</v>
      </c>
      <c r="K53" s="193"/>
      <c r="L53" s="191">
        <v>72</v>
      </c>
      <c r="M53" s="192">
        <v>51850</v>
      </c>
      <c r="N53" s="193"/>
      <c r="O53" s="1037"/>
      <c r="P53" s="1038"/>
      <c r="Q53" s="1039"/>
      <c r="R53" s="947">
        <v>509</v>
      </c>
      <c r="S53" s="378">
        <v>414150</v>
      </c>
      <c r="T53" s="323">
        <v>0</v>
      </c>
    </row>
    <row r="54" spans="1:23" ht="18" thickBot="1">
      <c r="A54" s="1049" t="s">
        <v>359</v>
      </c>
      <c r="B54" s="1175"/>
      <c r="C54" s="324">
        <v>965</v>
      </c>
      <c r="D54" s="325">
        <v>1751450</v>
      </c>
      <c r="E54" s="997">
        <v>0</v>
      </c>
      <c r="F54" s="326">
        <v>546</v>
      </c>
      <c r="G54" s="327">
        <v>201450</v>
      </c>
      <c r="H54" s="998">
        <v>0</v>
      </c>
      <c r="I54" s="322">
        <v>883</v>
      </c>
      <c r="J54" s="328">
        <v>43950</v>
      </c>
      <c r="K54" s="999">
        <v>0</v>
      </c>
      <c r="L54" s="322">
        <v>322</v>
      </c>
      <c r="M54" s="328">
        <v>150100</v>
      </c>
      <c r="N54" s="999">
        <v>0</v>
      </c>
      <c r="O54" s="1040"/>
      <c r="P54" s="1041"/>
      <c r="Q54" s="1042"/>
      <c r="R54" s="948">
        <v>2893</v>
      </c>
      <c r="S54" s="194">
        <v>2273500</v>
      </c>
      <c r="T54" s="1000">
        <v>0</v>
      </c>
    </row>
    <row r="55" spans="1:23">
      <c r="A55" s="402"/>
      <c r="B55" s="403"/>
      <c r="C55" s="404"/>
      <c r="D55" s="403"/>
      <c r="E55" s="403"/>
      <c r="F55" s="405"/>
      <c r="G55" s="406"/>
      <c r="H55" s="403"/>
      <c r="I55" s="407"/>
      <c r="J55" s="408"/>
      <c r="K55" s="406"/>
      <c r="L55" s="407"/>
      <c r="M55" s="408"/>
      <c r="N55" s="406"/>
      <c r="O55" s="403"/>
      <c r="P55" s="403"/>
      <c r="Q55" s="408"/>
      <c r="R55" s="949"/>
      <c r="S55" s="403"/>
      <c r="T55" s="408"/>
    </row>
    <row r="56" spans="1:23">
      <c r="A56" s="402"/>
      <c r="B56" s="403"/>
      <c r="C56" s="404"/>
      <c r="D56" s="403"/>
      <c r="E56" s="403"/>
      <c r="F56" s="405"/>
      <c r="G56" s="406"/>
      <c r="H56" s="403"/>
      <c r="I56" s="407"/>
      <c r="J56" s="408"/>
      <c r="K56" s="406"/>
      <c r="L56" s="407"/>
      <c r="M56" s="408"/>
      <c r="N56" s="406"/>
      <c r="O56" s="403"/>
      <c r="P56" s="403"/>
      <c r="Q56" s="408"/>
      <c r="R56" s="949"/>
      <c r="S56" s="403"/>
      <c r="T56" s="408"/>
    </row>
    <row r="57" spans="1:23">
      <c r="A57" s="402"/>
      <c r="B57" s="403"/>
      <c r="C57" s="404"/>
      <c r="D57" s="403"/>
      <c r="E57" s="403"/>
      <c r="F57" s="405"/>
      <c r="G57" s="406"/>
      <c r="H57" s="403"/>
      <c r="I57" s="407"/>
      <c r="J57" s="408"/>
      <c r="K57" s="406"/>
      <c r="L57" s="407"/>
      <c r="M57" s="408"/>
      <c r="N57" s="406"/>
      <c r="O57" s="403"/>
      <c r="P57" s="403"/>
      <c r="Q57" s="408"/>
      <c r="R57" s="949"/>
      <c r="S57" s="403"/>
      <c r="T57" s="408"/>
    </row>
    <row r="58" spans="1:23">
      <c r="A58" s="402"/>
      <c r="B58" s="403"/>
      <c r="C58" s="404"/>
      <c r="D58" s="403"/>
      <c r="E58" s="403"/>
      <c r="F58" s="405"/>
      <c r="G58" s="406"/>
      <c r="H58" s="403"/>
      <c r="I58" s="407"/>
      <c r="J58" s="408"/>
      <c r="K58" s="406"/>
      <c r="L58" s="407"/>
      <c r="M58" s="408"/>
      <c r="N58" s="406"/>
      <c r="O58" s="403"/>
      <c r="P58" s="403"/>
      <c r="Q58" s="408"/>
      <c r="R58" s="949"/>
      <c r="S58" s="403"/>
      <c r="T58" s="408"/>
    </row>
    <row r="59" spans="1:23">
      <c r="A59" s="402"/>
      <c r="B59" s="403"/>
      <c r="C59" s="404"/>
      <c r="D59" s="403"/>
      <c r="E59" s="403"/>
      <c r="F59" s="405"/>
      <c r="G59" s="406"/>
      <c r="H59" s="403"/>
      <c r="I59" s="407"/>
      <c r="J59" s="408"/>
      <c r="K59" s="406"/>
      <c r="L59" s="407"/>
      <c r="M59" s="408"/>
      <c r="N59" s="406"/>
      <c r="O59" s="403"/>
      <c r="P59" s="403"/>
      <c r="Q59" s="408"/>
      <c r="R59" s="949"/>
      <c r="S59" s="403"/>
      <c r="T59" s="408"/>
    </row>
    <row r="60" spans="1:23">
      <c r="A60" s="402"/>
      <c r="B60" s="403"/>
      <c r="C60" s="404"/>
      <c r="D60" s="403"/>
      <c r="E60" s="403"/>
      <c r="F60" s="405"/>
      <c r="G60" s="406"/>
      <c r="H60" s="403"/>
      <c r="I60" s="407"/>
      <c r="J60" s="408"/>
      <c r="K60" s="406"/>
      <c r="L60" s="407"/>
      <c r="M60" s="408"/>
      <c r="N60" s="406"/>
      <c r="O60" s="403"/>
      <c r="P60" s="403"/>
      <c r="Q60" s="408"/>
      <c r="R60" s="949"/>
      <c r="S60" s="403"/>
      <c r="T60" s="408"/>
    </row>
    <row r="61" spans="1:23">
      <c r="A61" s="402"/>
      <c r="B61" s="403"/>
      <c r="C61" s="404"/>
      <c r="D61" s="403"/>
      <c r="E61" s="403"/>
      <c r="F61" s="405"/>
      <c r="G61" s="406"/>
      <c r="H61" s="403"/>
      <c r="I61" s="407"/>
      <c r="J61" s="408"/>
      <c r="K61" s="406"/>
      <c r="L61" s="407"/>
      <c r="M61" s="408"/>
      <c r="N61" s="406"/>
      <c r="O61" s="403"/>
      <c r="P61" s="403"/>
      <c r="Q61" s="408"/>
      <c r="R61" s="949"/>
      <c r="S61" s="403"/>
      <c r="T61" s="408"/>
    </row>
    <row r="62" spans="1:23">
      <c r="A62" s="402"/>
      <c r="B62" s="403"/>
      <c r="C62" s="404"/>
      <c r="D62" s="403"/>
      <c r="E62" s="403"/>
      <c r="F62" s="405"/>
      <c r="G62" s="406"/>
      <c r="H62" s="403"/>
      <c r="I62" s="407"/>
      <c r="J62" s="408"/>
      <c r="K62" s="406"/>
      <c r="L62" s="407"/>
      <c r="M62" s="408"/>
      <c r="N62" s="406"/>
      <c r="O62" s="403"/>
      <c r="P62" s="403"/>
      <c r="Q62" s="408"/>
      <c r="R62" s="949"/>
      <c r="S62" s="403"/>
      <c r="T62" s="408"/>
    </row>
    <row r="63" spans="1:23">
      <c r="A63" s="402"/>
      <c r="B63" s="403"/>
      <c r="C63" s="404"/>
      <c r="D63" s="403"/>
      <c r="E63" s="403"/>
      <c r="F63" s="405"/>
      <c r="G63" s="406"/>
      <c r="H63" s="403"/>
      <c r="I63" s="407"/>
      <c r="J63" s="408"/>
      <c r="K63" s="406"/>
      <c r="L63" s="407"/>
      <c r="M63" s="408"/>
      <c r="N63" s="406"/>
      <c r="O63" s="403"/>
      <c r="P63" s="403"/>
      <c r="Q63" s="408"/>
      <c r="R63" s="949"/>
      <c r="S63" s="403"/>
      <c r="T63" s="408"/>
    </row>
    <row r="64" spans="1:23">
      <c r="A64" s="402"/>
      <c r="B64" s="403"/>
      <c r="C64" s="404"/>
      <c r="D64" s="403"/>
      <c r="E64" s="403"/>
      <c r="F64" s="405"/>
      <c r="G64" s="406"/>
      <c r="H64" s="403"/>
      <c r="I64" s="407"/>
      <c r="J64" s="408"/>
      <c r="K64" s="406"/>
      <c r="L64" s="407"/>
      <c r="M64" s="408"/>
      <c r="N64" s="406"/>
      <c r="O64" s="403"/>
      <c r="P64" s="403"/>
      <c r="Q64" s="408"/>
      <c r="R64" s="949"/>
      <c r="S64" s="403"/>
      <c r="T64" s="408"/>
    </row>
    <row r="65" spans="1:20">
      <c r="A65" s="402"/>
      <c r="B65" s="403"/>
      <c r="C65" s="404"/>
      <c r="D65" s="403"/>
      <c r="E65" s="403"/>
      <c r="F65" s="405"/>
      <c r="G65" s="406"/>
      <c r="H65" s="403"/>
      <c r="I65" s="407"/>
      <c r="J65" s="408"/>
      <c r="K65" s="406"/>
      <c r="L65" s="407"/>
      <c r="M65" s="408"/>
      <c r="N65" s="406"/>
      <c r="O65" s="403"/>
      <c r="P65" s="403"/>
      <c r="Q65" s="408"/>
      <c r="R65" s="949"/>
      <c r="S65" s="403"/>
      <c r="T65" s="408"/>
    </row>
    <row r="66" spans="1:20">
      <c r="A66" s="402"/>
      <c r="B66" s="403"/>
      <c r="C66" s="404"/>
      <c r="D66" s="403"/>
      <c r="E66" s="403"/>
      <c r="F66" s="405"/>
      <c r="G66" s="406"/>
      <c r="H66" s="403"/>
      <c r="I66" s="407"/>
      <c r="J66" s="408"/>
      <c r="K66" s="406"/>
      <c r="L66" s="407"/>
      <c r="M66" s="408"/>
      <c r="N66" s="406"/>
      <c r="O66" s="403"/>
      <c r="P66" s="403"/>
      <c r="Q66" s="408"/>
      <c r="R66" s="949"/>
      <c r="S66" s="403"/>
      <c r="T66" s="408"/>
    </row>
    <row r="67" spans="1:20">
      <c r="A67" s="402"/>
      <c r="B67" s="403"/>
      <c r="C67" s="404"/>
      <c r="D67" s="403"/>
      <c r="E67" s="403"/>
      <c r="F67" s="405"/>
      <c r="G67" s="406"/>
      <c r="H67" s="403"/>
      <c r="I67" s="407"/>
      <c r="J67" s="408"/>
      <c r="K67" s="406"/>
      <c r="L67" s="407"/>
      <c r="M67" s="408"/>
      <c r="N67" s="406"/>
      <c r="O67" s="403"/>
      <c r="P67" s="403"/>
      <c r="Q67" s="408"/>
      <c r="R67" s="949"/>
      <c r="S67" s="403"/>
      <c r="T67" s="408"/>
    </row>
    <row r="68" spans="1:20">
      <c r="A68" s="402"/>
      <c r="B68" s="403"/>
      <c r="C68" s="404"/>
      <c r="D68" s="403"/>
      <c r="E68" s="403"/>
      <c r="F68" s="405"/>
      <c r="G68" s="406"/>
      <c r="H68" s="403"/>
      <c r="I68" s="407"/>
      <c r="J68" s="408"/>
      <c r="K68" s="406"/>
      <c r="L68" s="407"/>
      <c r="M68" s="408"/>
      <c r="N68" s="406"/>
      <c r="O68" s="403"/>
      <c r="P68" s="403"/>
      <c r="Q68" s="408"/>
      <c r="R68" s="949"/>
      <c r="S68" s="403"/>
      <c r="T68" s="408"/>
    </row>
    <row r="69" spans="1:20">
      <c r="A69" s="402"/>
      <c r="B69" s="403"/>
      <c r="C69" s="404"/>
      <c r="D69" s="403"/>
      <c r="E69" s="403"/>
      <c r="F69" s="405"/>
      <c r="G69" s="406"/>
      <c r="H69" s="403"/>
      <c r="I69" s="407"/>
      <c r="J69" s="408"/>
      <c r="K69" s="406"/>
      <c r="L69" s="407"/>
      <c r="M69" s="408"/>
      <c r="N69" s="406"/>
      <c r="O69" s="403"/>
      <c r="P69" s="403"/>
      <c r="Q69" s="408"/>
      <c r="R69" s="949"/>
      <c r="S69" s="403"/>
      <c r="T69" s="408"/>
    </row>
    <row r="70" spans="1:20">
      <c r="A70" s="402"/>
      <c r="B70" s="403"/>
      <c r="C70" s="404"/>
      <c r="D70" s="403"/>
      <c r="E70" s="403"/>
      <c r="F70" s="405"/>
      <c r="G70" s="406"/>
      <c r="H70" s="403"/>
      <c r="I70" s="407"/>
      <c r="J70" s="408"/>
      <c r="K70" s="406"/>
      <c r="L70" s="407"/>
      <c r="M70" s="408"/>
      <c r="N70" s="406"/>
      <c r="O70" s="403"/>
      <c r="P70" s="403"/>
      <c r="Q70" s="408"/>
      <c r="R70" s="949"/>
      <c r="S70" s="403"/>
      <c r="T70" s="408"/>
    </row>
    <row r="71" spans="1:20">
      <c r="A71" s="402"/>
      <c r="B71" s="403"/>
      <c r="C71" s="404"/>
      <c r="D71" s="403"/>
      <c r="E71" s="403"/>
      <c r="F71" s="405"/>
      <c r="G71" s="406"/>
      <c r="H71" s="403"/>
      <c r="I71" s="407"/>
      <c r="J71" s="408"/>
      <c r="K71" s="406"/>
      <c r="L71" s="407"/>
      <c r="M71" s="408"/>
      <c r="N71" s="406"/>
      <c r="O71" s="403"/>
      <c r="P71" s="403"/>
      <c r="Q71" s="408"/>
      <c r="R71" s="949"/>
      <c r="S71" s="403"/>
      <c r="T71" s="408"/>
    </row>
    <row r="72" spans="1:20">
      <c r="A72" s="402"/>
      <c r="B72" s="403"/>
      <c r="C72" s="404"/>
      <c r="D72" s="403"/>
      <c r="E72" s="403"/>
      <c r="F72" s="405"/>
      <c r="G72" s="406"/>
      <c r="H72" s="403"/>
      <c r="I72" s="407"/>
      <c r="J72" s="408"/>
      <c r="K72" s="406"/>
      <c r="L72" s="407"/>
      <c r="M72" s="408"/>
      <c r="N72" s="406"/>
      <c r="O72" s="403"/>
      <c r="P72" s="403"/>
      <c r="Q72" s="408"/>
      <c r="R72" s="949"/>
      <c r="S72" s="403"/>
      <c r="T72" s="408"/>
    </row>
    <row r="73" spans="1:20">
      <c r="A73" s="402"/>
      <c r="B73" s="403"/>
      <c r="C73" s="404"/>
      <c r="D73" s="403"/>
      <c r="E73" s="403"/>
      <c r="F73" s="405"/>
      <c r="G73" s="406"/>
      <c r="H73" s="403"/>
      <c r="I73" s="407"/>
      <c r="J73" s="408"/>
      <c r="K73" s="406"/>
      <c r="L73" s="407"/>
      <c r="M73" s="408"/>
      <c r="N73" s="406"/>
      <c r="O73" s="403"/>
      <c r="P73" s="403"/>
      <c r="Q73" s="408"/>
      <c r="R73" s="949"/>
      <c r="S73" s="403"/>
      <c r="T73" s="408"/>
    </row>
  </sheetData>
  <mergeCells count="33">
    <mergeCell ref="O45:Q45"/>
    <mergeCell ref="R52:T52"/>
    <mergeCell ref="O50:Q50"/>
    <mergeCell ref="C1:G2"/>
    <mergeCell ref="N1:Q4"/>
    <mergeCell ref="I1:K2"/>
    <mergeCell ref="I3:K4"/>
    <mergeCell ref="L45:N45"/>
    <mergeCell ref="R50:T50"/>
    <mergeCell ref="R1:S1"/>
    <mergeCell ref="R2:T4"/>
    <mergeCell ref="O52:Q54"/>
    <mergeCell ref="M5:N5"/>
    <mergeCell ref="O5:Q5"/>
    <mergeCell ref="F52:H52"/>
    <mergeCell ref="I52:K52"/>
    <mergeCell ref="A1:B1"/>
    <mergeCell ref="C52:E52"/>
    <mergeCell ref="A46:B46"/>
    <mergeCell ref="A52:B52"/>
    <mergeCell ref="A45:B45"/>
    <mergeCell ref="A50:B50"/>
    <mergeCell ref="A47:B47"/>
    <mergeCell ref="A49:B49"/>
    <mergeCell ref="A42:B43"/>
    <mergeCell ref="L7:N7"/>
    <mergeCell ref="A54:B54"/>
    <mergeCell ref="C3:G4"/>
    <mergeCell ref="A51:B51"/>
    <mergeCell ref="A48:B48"/>
    <mergeCell ref="A53:B53"/>
    <mergeCell ref="C50:E50"/>
    <mergeCell ref="C45:E45"/>
  </mergeCells>
  <phoneticPr fontId="7"/>
  <dataValidations count="1">
    <dataValidation type="list" allowBlank="1" showErrorMessage="1" prompt="サイズを選択してください" sqref="I1:K2" xr:uid="{00000000-0002-0000-1500-000000000000}">
      <formula1>サイズ</formula1>
    </dataValidation>
  </dataValidations>
  <hyperlinks>
    <hyperlink ref="B8" location="一宮!A1" display="一宮市" xr:uid="{00000000-0004-0000-1500-000000000000}"/>
    <hyperlink ref="B9" location="愛西・弥富・あま・海部!A1" display="愛西市" xr:uid="{00000000-0004-0000-1500-000001000000}"/>
    <hyperlink ref="B10" location="愛西・弥富・あま・海部!A1" display="弥富市" xr:uid="{00000000-0004-0000-1500-000002000000}"/>
    <hyperlink ref="B12" location="小牧・岩倉!A45" display="岩倉市" xr:uid="{00000000-0004-0000-1500-000003000000}"/>
    <hyperlink ref="B13" location="江南・清須・北名古屋・西春日井!A1" display="清須市" xr:uid="{00000000-0004-0000-1500-000004000000}"/>
    <hyperlink ref="B14" location="江南・清須・北名古屋・西春日井!A11" display="北名古屋市" xr:uid="{00000000-0004-0000-1500-000005000000}"/>
    <hyperlink ref="B15" location="江南・清須・北名古屋・西春日井!A1" display="江南市" xr:uid="{00000000-0004-0000-1500-000006000000}"/>
    <hyperlink ref="B16" location="犬山・丹羽!A1" display="犬山市" xr:uid="{00000000-0004-0000-1500-000007000000}"/>
    <hyperlink ref="B17" location="小牧・岩倉!A1" display="小牧市" xr:uid="{00000000-0004-0000-1500-000008000000}"/>
    <hyperlink ref="B18" location="春日井!A1" display="春日井市" xr:uid="{00000000-0004-0000-1500-000009000000}"/>
    <hyperlink ref="B19" location="稲沢・津島!A1" display="稲沢市" xr:uid="{00000000-0004-0000-1500-00000A000000}"/>
    <hyperlink ref="B20" location="稲沢・津島!A40" display="津島市" xr:uid="{00000000-0004-0000-1500-00000B000000}"/>
    <hyperlink ref="B21" location="瀬戸・尾張旭!A1" display="瀬戸市" xr:uid="{00000000-0004-0000-1500-00000C000000}"/>
    <hyperlink ref="B22" location="瀬戸・尾張旭!A45" display="尾張旭市" xr:uid="{00000000-0004-0000-1500-00000D000000}"/>
    <hyperlink ref="B23" location="日進・長久手・愛知・豊明!A1" display="日進市" xr:uid="{00000000-0004-0000-1500-00000E000000}"/>
    <hyperlink ref="B25" location="日進・長久手・愛知・豊明!A1" display="豊明市" xr:uid="{00000000-0004-0000-1500-00000F000000}"/>
    <hyperlink ref="B26" location="大府・東海!A1" display="大府市" xr:uid="{00000000-0004-0000-1500-000010000000}"/>
    <hyperlink ref="B27" location="大府・東海!A40" display="東海市" xr:uid="{00000000-0004-0000-1500-000011000000}"/>
    <hyperlink ref="B28" location="知多・半田!A1" display="知多市" xr:uid="{00000000-0004-0000-1500-000012000000}"/>
    <hyperlink ref="B29" location="知多・半田!A40" display="半田市" xr:uid="{00000000-0004-0000-1500-000013000000}"/>
    <hyperlink ref="B30" location="常滑・知多郡!A1" display="常滑市" xr:uid="{00000000-0004-0000-1500-000014000000}"/>
    <hyperlink ref="B33" location="犬山・丹羽!A45" display="丹羽郡" xr:uid="{00000000-0004-0000-1500-000015000000}"/>
    <hyperlink ref="B34" location="江南・清須・北名古屋・西春日井!A19" display="西春日井郡" xr:uid="{00000000-0004-0000-1500-000016000000}"/>
    <hyperlink ref="B35" location="愛西・弥富・あま・海部!A45" display="海部郡" xr:uid="{00000000-0004-0000-1500-000017000000}"/>
    <hyperlink ref="B36" location="日進・長久手・愛知・豊明!A1" display="愛知郡" xr:uid="{00000000-0004-0000-1500-000018000000}"/>
    <hyperlink ref="B37" location="常滑・知多郡!A45" display="知多郡" xr:uid="{00000000-0004-0000-1500-000019000000}"/>
    <hyperlink ref="B11" location="愛西・弥富・あま・海部!A10" display="あま市" xr:uid="{00000000-0004-0000-1500-00001A000000}"/>
    <hyperlink ref="B24" location="日進・長久手・愛知・豊明!A1" display="長久手市" xr:uid="{00000000-0004-0000-1500-00001B000000}"/>
  </hyperlinks>
  <printOptions horizontalCentered="1" verticalCentered="1"/>
  <pageMargins left="0.59055118110236227" right="0.47244094488188981" top="0.27559055118110237" bottom="0.35433070866141736" header="0.11811023622047245" footer="0.11811023622047245"/>
  <pageSetup paperSize="9" scale="71" firstPageNumber="27" orientation="landscape" useFirstPageNumber="1" horizontalDpi="4294967292" verticalDpi="400" r:id="rId1"/>
  <headerFooter alignWithMargins="0">
    <oddFooter>&amp;C－&amp;P－&amp;R中日興業（株）</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X42"/>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207"/>
      <c r="D1" s="1207"/>
      <c r="E1" s="1207"/>
      <c r="F1" s="1207"/>
      <c r="G1" s="1207"/>
      <c r="H1" s="1208"/>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5.75" customHeight="1">
      <c r="A2" s="220"/>
      <c r="B2" s="1209"/>
      <c r="C2" s="1209"/>
      <c r="D2" s="1209"/>
      <c r="E2" s="1209"/>
      <c r="F2" s="1209"/>
      <c r="G2" s="1209"/>
      <c r="H2" s="1210"/>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137">
        <f>F42+K42+P42+U42</f>
        <v>0</v>
      </c>
      <c r="L3" s="1137"/>
      <c r="M3" s="1138"/>
      <c r="N3" s="228"/>
      <c r="O3" s="229"/>
      <c r="P3" s="1128"/>
      <c r="Q3" s="1128"/>
      <c r="R3" s="1128"/>
      <c r="S3" s="1128"/>
      <c r="T3" s="1128"/>
      <c r="U3" s="1129"/>
      <c r="V3" s="1215"/>
      <c r="W3" s="1216"/>
      <c r="X3" s="1217"/>
    </row>
    <row r="4" spans="1:24" ht="15.75" customHeight="1">
      <c r="A4" s="230"/>
      <c r="B4" s="415"/>
      <c r="C4" s="1114"/>
      <c r="D4" s="1114"/>
      <c r="E4" s="1114"/>
      <c r="F4" s="1114"/>
      <c r="G4" s="1114"/>
      <c r="H4" s="1115"/>
      <c r="I4" s="230"/>
      <c r="J4" s="416"/>
      <c r="K4" s="1139"/>
      <c r="L4" s="1139"/>
      <c r="M4" s="1140"/>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1068</v>
      </c>
      <c r="B6" s="1214"/>
      <c r="C6" s="235" t="s">
        <v>770</v>
      </c>
      <c r="D6" s="236"/>
      <c r="E6" s="237"/>
      <c r="F6" s="417"/>
      <c r="G6" s="1105" t="s">
        <v>771</v>
      </c>
      <c r="H6" s="1106"/>
      <c r="I6" s="1104">
        <f>E42+J42+O42+T42</f>
        <v>72250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5.95" customHeight="1">
      <c r="A8" s="425"/>
      <c r="B8" s="256"/>
      <c r="C8" s="253" t="s">
        <v>772</v>
      </c>
      <c r="D8" s="254" t="s">
        <v>1865</v>
      </c>
      <c r="E8" s="211">
        <v>2000</v>
      </c>
      <c r="F8" s="299"/>
      <c r="G8" s="300"/>
      <c r="H8" s="257" t="s">
        <v>774</v>
      </c>
      <c r="I8" s="254"/>
      <c r="J8" s="212">
        <v>250</v>
      </c>
      <c r="K8" s="301"/>
      <c r="L8" s="256"/>
      <c r="M8" s="257" t="s">
        <v>778</v>
      </c>
      <c r="N8" s="254"/>
      <c r="O8" s="212">
        <v>400</v>
      </c>
      <c r="P8" s="301"/>
      <c r="Q8" s="256"/>
      <c r="R8" s="257" t="s">
        <v>1009</v>
      </c>
      <c r="S8" s="258"/>
      <c r="T8" s="212">
        <v>1050</v>
      </c>
      <c r="U8" s="301"/>
      <c r="V8" s="426"/>
      <c r="W8" s="427"/>
      <c r="X8" s="274"/>
    </row>
    <row r="9" spans="1:24" s="8" customFormat="1" ht="15.95" customHeight="1">
      <c r="A9" s="425"/>
      <c r="B9" s="256"/>
      <c r="C9" s="253" t="s">
        <v>776</v>
      </c>
      <c r="D9" s="254" t="s">
        <v>1865</v>
      </c>
      <c r="E9" s="211">
        <v>6350</v>
      </c>
      <c r="F9" s="299"/>
      <c r="G9" s="300"/>
      <c r="H9" s="257" t="s">
        <v>777</v>
      </c>
      <c r="I9" s="254"/>
      <c r="J9" s="212">
        <v>500</v>
      </c>
      <c r="K9" s="302"/>
      <c r="L9" s="256"/>
      <c r="M9" s="257" t="s">
        <v>779</v>
      </c>
      <c r="N9" s="254"/>
      <c r="O9" s="212">
        <v>500</v>
      </c>
      <c r="P9" s="302"/>
      <c r="Q9" s="256"/>
      <c r="R9" s="257" t="s">
        <v>777</v>
      </c>
      <c r="S9" s="258"/>
      <c r="T9" s="212">
        <v>750</v>
      </c>
      <c r="U9" s="302"/>
      <c r="V9" s="428" t="s">
        <v>1072</v>
      </c>
      <c r="W9" s="429"/>
      <c r="X9" s="274"/>
    </row>
    <row r="10" spans="1:24" s="8" customFormat="1" ht="15.95" customHeight="1">
      <c r="A10" s="425"/>
      <c r="B10" s="256"/>
      <c r="C10" s="253" t="s">
        <v>779</v>
      </c>
      <c r="D10" s="254" t="s">
        <v>1865</v>
      </c>
      <c r="E10" s="211">
        <v>5350</v>
      </c>
      <c r="F10" s="299"/>
      <c r="G10" s="300"/>
      <c r="H10" s="257" t="s">
        <v>772</v>
      </c>
      <c r="I10" s="254"/>
      <c r="J10" s="212">
        <v>350</v>
      </c>
      <c r="K10" s="302"/>
      <c r="L10" s="256"/>
      <c r="M10" s="257"/>
      <c r="N10" s="254"/>
      <c r="O10" s="212"/>
      <c r="P10" s="302"/>
      <c r="Q10" s="256"/>
      <c r="R10" s="257" t="s">
        <v>775</v>
      </c>
      <c r="S10" s="258"/>
      <c r="T10" s="212">
        <v>1050</v>
      </c>
      <c r="U10" s="302"/>
      <c r="V10" s="426"/>
      <c r="W10" s="1211" t="s">
        <v>1988</v>
      </c>
      <c r="X10" s="1212"/>
    </row>
    <row r="11" spans="1:24" s="8" customFormat="1" ht="15.95" customHeight="1">
      <c r="A11" s="425"/>
      <c r="B11" s="256"/>
      <c r="C11" s="253" t="s">
        <v>780</v>
      </c>
      <c r="D11" s="254" t="s">
        <v>1866</v>
      </c>
      <c r="E11" s="211">
        <v>2650</v>
      </c>
      <c r="F11" s="299"/>
      <c r="G11" s="300"/>
      <c r="H11" s="257" t="s">
        <v>776</v>
      </c>
      <c r="I11" s="254"/>
      <c r="J11" s="212">
        <v>750</v>
      </c>
      <c r="K11" s="302"/>
      <c r="L11" s="256"/>
      <c r="M11" s="257" t="s">
        <v>780</v>
      </c>
      <c r="N11" s="254" t="s">
        <v>1074</v>
      </c>
      <c r="O11" s="212"/>
      <c r="P11" s="302"/>
      <c r="Q11" s="256"/>
      <c r="R11" s="257"/>
      <c r="S11" s="258"/>
      <c r="T11" s="212"/>
      <c r="U11" s="302"/>
      <c r="V11" s="426"/>
      <c r="W11" s="1211"/>
      <c r="X11" s="1212"/>
    </row>
    <row r="12" spans="1:24" s="8" customFormat="1" ht="15.95" customHeight="1">
      <c r="A12" s="425"/>
      <c r="B12" s="256"/>
      <c r="C12" s="253" t="s">
        <v>782</v>
      </c>
      <c r="D12" s="254" t="s">
        <v>1073</v>
      </c>
      <c r="E12" s="211">
        <v>850</v>
      </c>
      <c r="F12" s="299"/>
      <c r="G12" s="300"/>
      <c r="H12" s="257" t="s">
        <v>775</v>
      </c>
      <c r="I12" s="444" t="s">
        <v>1848</v>
      </c>
      <c r="J12" s="212">
        <v>1200</v>
      </c>
      <c r="K12" s="302"/>
      <c r="L12" s="256"/>
      <c r="M12" s="257" t="s">
        <v>783</v>
      </c>
      <c r="N12" s="254" t="s">
        <v>781</v>
      </c>
      <c r="O12" s="212"/>
      <c r="P12" s="302"/>
      <c r="Q12" s="256"/>
      <c r="R12" s="257"/>
      <c r="S12" s="258"/>
      <c r="T12" s="212"/>
      <c r="U12" s="302"/>
      <c r="V12" s="426"/>
      <c r="W12" s="1211"/>
      <c r="X12" s="1212"/>
    </row>
    <row r="13" spans="1:24" s="8" customFormat="1" ht="15.95" customHeight="1">
      <c r="A13" s="425"/>
      <c r="B13" s="256"/>
      <c r="C13" s="253" t="s">
        <v>784</v>
      </c>
      <c r="D13" s="254" t="s">
        <v>1865</v>
      </c>
      <c r="E13" s="211">
        <v>1200</v>
      </c>
      <c r="F13" s="299"/>
      <c r="G13" s="300"/>
      <c r="H13" s="257" t="s">
        <v>787</v>
      </c>
      <c r="I13" s="444" t="s">
        <v>1848</v>
      </c>
      <c r="J13" s="212">
        <v>800</v>
      </c>
      <c r="K13" s="302"/>
      <c r="L13" s="256"/>
      <c r="M13" s="257" t="s">
        <v>775</v>
      </c>
      <c r="N13" s="444" t="s">
        <v>1849</v>
      </c>
      <c r="O13" s="212"/>
      <c r="P13" s="302"/>
      <c r="Q13" s="256"/>
      <c r="R13" s="257"/>
      <c r="S13" s="258"/>
      <c r="T13" s="212"/>
      <c r="U13" s="302"/>
      <c r="V13" s="426"/>
      <c r="W13" s="427"/>
      <c r="X13" s="430" t="s">
        <v>785</v>
      </c>
    </row>
    <row r="14" spans="1:24" s="8" customFormat="1" ht="15.95" customHeight="1">
      <c r="A14" s="425"/>
      <c r="B14" s="256"/>
      <c r="C14" s="253" t="s">
        <v>786</v>
      </c>
      <c r="D14" s="254" t="s">
        <v>1866</v>
      </c>
      <c r="E14" s="211">
        <v>2000</v>
      </c>
      <c r="F14" s="299"/>
      <c r="G14" s="300"/>
      <c r="H14" s="257" t="s">
        <v>362</v>
      </c>
      <c r="I14" s="444" t="s">
        <v>1848</v>
      </c>
      <c r="J14" s="212">
        <v>650</v>
      </c>
      <c r="K14" s="302"/>
      <c r="L14" s="256"/>
      <c r="M14" s="257" t="s">
        <v>786</v>
      </c>
      <c r="N14" s="254" t="s">
        <v>781</v>
      </c>
      <c r="O14" s="212"/>
      <c r="P14" s="302"/>
      <c r="Q14" s="256"/>
      <c r="R14" s="257"/>
      <c r="S14" s="258"/>
      <c r="T14" s="212"/>
      <c r="U14" s="302"/>
      <c r="V14" s="426"/>
      <c r="W14" s="427"/>
      <c r="X14" s="274"/>
    </row>
    <row r="15" spans="1:24" s="8" customFormat="1" ht="15.95" customHeight="1">
      <c r="A15" s="425"/>
      <c r="B15" s="256"/>
      <c r="C15" s="253" t="s">
        <v>788</v>
      </c>
      <c r="D15" s="254" t="s">
        <v>1866</v>
      </c>
      <c r="E15" s="211">
        <v>1450</v>
      </c>
      <c r="F15" s="299"/>
      <c r="G15" s="300"/>
      <c r="H15" s="257"/>
      <c r="I15" s="254"/>
      <c r="J15" s="212"/>
      <c r="K15" s="302"/>
      <c r="L15" s="256"/>
      <c r="M15" s="257" t="s">
        <v>789</v>
      </c>
      <c r="N15" s="254" t="s">
        <v>1075</v>
      </c>
      <c r="O15" s="212"/>
      <c r="P15" s="302"/>
      <c r="Q15" s="256"/>
      <c r="R15" s="257"/>
      <c r="S15" s="258"/>
      <c r="T15" s="212"/>
      <c r="U15" s="302"/>
      <c r="V15" s="426"/>
      <c r="W15" s="427"/>
      <c r="X15" s="274"/>
    </row>
    <row r="16" spans="1:24" s="8" customFormat="1" ht="15.95" customHeight="1">
      <c r="A16" s="425"/>
      <c r="B16" s="256"/>
      <c r="C16" s="253" t="s">
        <v>790</v>
      </c>
      <c r="D16" s="254" t="s">
        <v>1076</v>
      </c>
      <c r="E16" s="211">
        <v>1100</v>
      </c>
      <c r="F16" s="299"/>
      <c r="G16" s="300"/>
      <c r="H16" s="257"/>
      <c r="I16" s="254"/>
      <c r="J16" s="212"/>
      <c r="K16" s="302"/>
      <c r="L16" s="256"/>
      <c r="M16" s="257" t="s">
        <v>790</v>
      </c>
      <c r="N16" s="254" t="s">
        <v>1075</v>
      </c>
      <c r="O16" s="212"/>
      <c r="P16" s="302"/>
      <c r="Q16" s="256"/>
      <c r="R16" s="257"/>
      <c r="S16" s="258"/>
      <c r="T16" s="212"/>
      <c r="U16" s="302"/>
      <c r="V16" s="426"/>
      <c r="W16" s="427"/>
      <c r="X16" s="274"/>
    </row>
    <row r="17" spans="1:24" s="8" customFormat="1" ht="15.95" customHeight="1">
      <c r="A17" s="425"/>
      <c r="B17" s="256"/>
      <c r="C17" s="253" t="s">
        <v>775</v>
      </c>
      <c r="D17" s="254" t="s">
        <v>1865</v>
      </c>
      <c r="E17" s="211">
        <v>4650</v>
      </c>
      <c r="F17" s="299"/>
      <c r="G17" s="300"/>
      <c r="H17" s="257"/>
      <c r="I17" s="254"/>
      <c r="J17" s="212"/>
      <c r="K17" s="302"/>
      <c r="L17" s="256"/>
      <c r="M17" s="257" t="s">
        <v>787</v>
      </c>
      <c r="N17" s="444" t="s">
        <v>1849</v>
      </c>
      <c r="O17" s="212"/>
      <c r="P17" s="302"/>
      <c r="Q17" s="256"/>
      <c r="R17" s="257"/>
      <c r="S17" s="258"/>
      <c r="T17" s="212"/>
      <c r="U17" s="302"/>
      <c r="V17" s="426"/>
      <c r="W17" s="280"/>
      <c r="X17" s="284"/>
    </row>
    <row r="18" spans="1:24" s="8" customFormat="1" ht="15.95" customHeight="1">
      <c r="A18" s="425"/>
      <c r="B18" s="256"/>
      <c r="C18" s="253" t="s">
        <v>791</v>
      </c>
      <c r="D18" s="254" t="s">
        <v>1865</v>
      </c>
      <c r="E18" s="211">
        <v>1700</v>
      </c>
      <c r="F18" s="299"/>
      <c r="G18" s="300"/>
      <c r="H18" s="257"/>
      <c r="I18" s="254"/>
      <c r="J18" s="212"/>
      <c r="K18" s="302"/>
      <c r="L18" s="256"/>
      <c r="M18" s="257" t="s">
        <v>362</v>
      </c>
      <c r="N18" s="444" t="s">
        <v>1849</v>
      </c>
      <c r="O18" s="212">
        <v>0</v>
      </c>
      <c r="P18" s="302"/>
      <c r="Q18" s="256"/>
      <c r="R18" s="257"/>
      <c r="S18" s="258"/>
      <c r="T18" s="212"/>
      <c r="U18" s="302"/>
      <c r="V18" s="426"/>
      <c r="W18" s="280"/>
      <c r="X18" s="284"/>
    </row>
    <row r="19" spans="1:24" s="8" customFormat="1" ht="15.95" customHeight="1">
      <c r="A19" s="425"/>
      <c r="B19" s="256"/>
      <c r="C19" s="253" t="s">
        <v>793</v>
      </c>
      <c r="D19" s="254" t="s">
        <v>1866</v>
      </c>
      <c r="E19" s="211">
        <v>2850</v>
      </c>
      <c r="F19" s="299"/>
      <c r="G19" s="300"/>
      <c r="H19" s="257"/>
      <c r="I19" s="254"/>
      <c r="J19" s="212"/>
      <c r="K19" s="302"/>
      <c r="L19" s="256"/>
      <c r="M19" s="257" t="s">
        <v>792</v>
      </c>
      <c r="N19" s="254"/>
      <c r="O19" s="212">
        <v>450</v>
      </c>
      <c r="P19" s="302"/>
      <c r="Q19" s="256"/>
      <c r="R19" s="257"/>
      <c r="S19" s="258"/>
      <c r="T19" s="212"/>
      <c r="U19" s="302"/>
      <c r="V19" s="426"/>
      <c r="W19" s="280"/>
      <c r="X19" s="284"/>
    </row>
    <row r="20" spans="1:24" s="8" customFormat="1" ht="15.95" customHeight="1">
      <c r="A20" s="425"/>
      <c r="B20" s="256"/>
      <c r="C20" s="253" t="s">
        <v>794</v>
      </c>
      <c r="D20" s="254" t="s">
        <v>1865</v>
      </c>
      <c r="E20" s="211">
        <v>2100</v>
      </c>
      <c r="F20" s="299"/>
      <c r="G20" s="300"/>
      <c r="H20" s="257"/>
      <c r="I20" s="254"/>
      <c r="J20" s="212"/>
      <c r="K20" s="302"/>
      <c r="L20" s="256"/>
      <c r="M20" s="257" t="s">
        <v>1787</v>
      </c>
      <c r="N20" s="254" t="s">
        <v>781</v>
      </c>
      <c r="O20" s="212"/>
      <c r="P20" s="302"/>
      <c r="Q20" s="256"/>
      <c r="R20" s="257"/>
      <c r="S20" s="258"/>
      <c r="T20" s="212"/>
      <c r="U20" s="302"/>
      <c r="V20" s="426"/>
      <c r="W20" s="427"/>
      <c r="X20" s="274"/>
    </row>
    <row r="21" spans="1:24" s="8" customFormat="1" ht="15.95" customHeight="1">
      <c r="A21" s="425"/>
      <c r="B21" s="256"/>
      <c r="C21" s="253" t="s">
        <v>795</v>
      </c>
      <c r="D21" s="254" t="s">
        <v>1865</v>
      </c>
      <c r="E21" s="211">
        <v>1750</v>
      </c>
      <c r="F21" s="299"/>
      <c r="G21" s="300"/>
      <c r="H21" s="257"/>
      <c r="I21" s="254"/>
      <c r="J21" s="212"/>
      <c r="K21" s="302"/>
      <c r="L21" s="256"/>
      <c r="M21" s="257"/>
      <c r="N21" s="254"/>
      <c r="O21" s="212"/>
      <c r="P21" s="302"/>
      <c r="Q21" s="256"/>
      <c r="R21" s="257"/>
      <c r="S21" s="258"/>
      <c r="T21" s="212"/>
      <c r="U21" s="302"/>
      <c r="V21" s="426"/>
      <c r="W21" s="427"/>
      <c r="X21" s="274"/>
    </row>
    <row r="22" spans="1:24" s="8" customFormat="1" ht="15.95" customHeight="1">
      <c r="A22" s="431"/>
      <c r="B22" s="256"/>
      <c r="C22" s="253" t="s">
        <v>2021</v>
      </c>
      <c r="D22" s="254" t="s">
        <v>1866</v>
      </c>
      <c r="E22" s="211">
        <v>2150</v>
      </c>
      <c r="F22" s="299"/>
      <c r="G22" s="300"/>
      <c r="H22" s="257"/>
      <c r="I22" s="254"/>
      <c r="J22" s="212"/>
      <c r="K22" s="302"/>
      <c r="L22" s="256"/>
      <c r="M22" s="257" t="s">
        <v>2020</v>
      </c>
      <c r="N22" s="254" t="s">
        <v>781</v>
      </c>
      <c r="O22" s="212"/>
      <c r="P22" s="302"/>
      <c r="Q22" s="256"/>
      <c r="R22" s="257"/>
      <c r="S22" s="258"/>
      <c r="T22" s="212"/>
      <c r="U22" s="302"/>
      <c r="V22" s="426"/>
      <c r="W22" s="427"/>
      <c r="X22" s="274"/>
    </row>
    <row r="23" spans="1:24" s="8" customFormat="1" ht="15.95" customHeight="1">
      <c r="A23" s="425"/>
      <c r="B23" s="256"/>
      <c r="C23" s="253" t="s">
        <v>796</v>
      </c>
      <c r="D23" s="254" t="s">
        <v>1865</v>
      </c>
      <c r="E23" s="211">
        <v>1000</v>
      </c>
      <c r="F23" s="299"/>
      <c r="G23" s="300"/>
      <c r="H23" s="257"/>
      <c r="I23" s="254"/>
      <c r="J23" s="212"/>
      <c r="K23" s="302"/>
      <c r="L23" s="256"/>
      <c r="M23" s="257"/>
      <c r="N23" s="254"/>
      <c r="O23" s="212"/>
      <c r="P23" s="302"/>
      <c r="Q23" s="256"/>
      <c r="R23" s="257"/>
      <c r="S23" s="258"/>
      <c r="T23" s="212"/>
      <c r="U23" s="302"/>
      <c r="V23" s="426"/>
      <c r="W23" s="427"/>
      <c r="X23" s="274"/>
    </row>
    <row r="24" spans="1:24" s="8" customFormat="1" ht="15.95" customHeight="1">
      <c r="A24" s="425"/>
      <c r="B24" s="256"/>
      <c r="C24" s="253" t="s">
        <v>797</v>
      </c>
      <c r="D24" s="254" t="s">
        <v>1865</v>
      </c>
      <c r="E24" s="211">
        <v>2000</v>
      </c>
      <c r="F24" s="299"/>
      <c r="G24" s="300"/>
      <c r="H24" s="257"/>
      <c r="I24" s="254"/>
      <c r="J24" s="212"/>
      <c r="K24" s="302"/>
      <c r="L24" s="256"/>
      <c r="M24" s="257"/>
      <c r="N24" s="254"/>
      <c r="O24" s="212"/>
      <c r="P24" s="302"/>
      <c r="Q24" s="256"/>
      <c r="R24" s="257"/>
      <c r="S24" s="258"/>
      <c r="T24" s="212"/>
      <c r="U24" s="302"/>
      <c r="V24" s="426"/>
      <c r="W24" s="427"/>
      <c r="X24" s="274"/>
    </row>
    <row r="25" spans="1:24" s="8" customFormat="1" ht="15.95" customHeight="1">
      <c r="A25" s="425"/>
      <c r="B25" s="256"/>
      <c r="C25" s="253" t="s">
        <v>798</v>
      </c>
      <c r="D25" s="254" t="s">
        <v>1865</v>
      </c>
      <c r="E25" s="211">
        <v>2150</v>
      </c>
      <c r="F25" s="299"/>
      <c r="G25" s="300"/>
      <c r="H25" s="257"/>
      <c r="I25" s="254"/>
      <c r="J25" s="212"/>
      <c r="K25" s="302"/>
      <c r="L25" s="256"/>
      <c r="M25" s="257"/>
      <c r="N25" s="254"/>
      <c r="O25" s="212"/>
      <c r="P25" s="302"/>
      <c r="Q25" s="256"/>
      <c r="R25" s="257"/>
      <c r="S25" s="258"/>
      <c r="T25" s="212"/>
      <c r="U25" s="302"/>
      <c r="V25" s="426"/>
      <c r="W25" s="427"/>
      <c r="X25" s="274"/>
    </row>
    <row r="26" spans="1:24" s="8" customFormat="1" ht="13.5" customHeight="1">
      <c r="A26" s="425"/>
      <c r="B26" s="256"/>
      <c r="C26" s="253" t="s">
        <v>799</v>
      </c>
      <c r="D26" s="254" t="s">
        <v>1865</v>
      </c>
      <c r="E26" s="211">
        <v>1450</v>
      </c>
      <c r="F26" s="299"/>
      <c r="G26" s="300"/>
      <c r="H26" s="257"/>
      <c r="I26" s="254"/>
      <c r="J26" s="212"/>
      <c r="K26" s="302"/>
      <c r="L26" s="256"/>
      <c r="M26" s="257"/>
      <c r="N26" s="254"/>
      <c r="O26" s="212"/>
      <c r="P26" s="302"/>
      <c r="Q26" s="256"/>
      <c r="R26" s="257"/>
      <c r="S26" s="258"/>
      <c r="T26" s="212"/>
      <c r="U26" s="302"/>
      <c r="V26" s="426"/>
      <c r="W26" s="427"/>
      <c r="X26" s="274"/>
    </row>
    <row r="27" spans="1:24" s="8" customFormat="1" ht="15.95" customHeight="1">
      <c r="A27" s="431"/>
      <c r="B27" s="256"/>
      <c r="C27" s="253" t="s">
        <v>1572</v>
      </c>
      <c r="D27" s="254" t="s">
        <v>1865</v>
      </c>
      <c r="E27" s="211">
        <v>2450</v>
      </c>
      <c r="F27" s="299"/>
      <c r="G27" s="300"/>
      <c r="H27" s="257" t="s">
        <v>800</v>
      </c>
      <c r="I27" s="444" t="s">
        <v>1848</v>
      </c>
      <c r="J27" s="212">
        <v>600</v>
      </c>
      <c r="K27" s="302"/>
      <c r="L27" s="256"/>
      <c r="M27" s="257" t="s">
        <v>800</v>
      </c>
      <c r="N27" s="444" t="s">
        <v>1849</v>
      </c>
      <c r="O27" s="212">
        <v>0</v>
      </c>
      <c r="P27" s="302"/>
      <c r="Q27" s="256"/>
      <c r="R27" s="257" t="s">
        <v>801</v>
      </c>
      <c r="S27" s="258"/>
      <c r="T27" s="212">
        <v>600</v>
      </c>
      <c r="U27" s="302"/>
      <c r="V27" s="426"/>
      <c r="W27" s="427"/>
      <c r="X27" s="274"/>
    </row>
    <row r="28" spans="1:24" s="8" customFormat="1" ht="15.95" customHeight="1">
      <c r="A28" s="425"/>
      <c r="B28" s="256"/>
      <c r="C28" s="253" t="s">
        <v>1863</v>
      </c>
      <c r="D28" s="254" t="s">
        <v>1865</v>
      </c>
      <c r="E28" s="211">
        <v>4600</v>
      </c>
      <c r="F28" s="299"/>
      <c r="G28" s="300"/>
      <c r="H28" s="257"/>
      <c r="I28" s="444"/>
      <c r="J28" s="212"/>
      <c r="K28" s="302"/>
      <c r="L28" s="256"/>
      <c r="M28" s="257"/>
      <c r="N28" s="444"/>
      <c r="O28" s="212">
        <v>0</v>
      </c>
      <c r="P28" s="302"/>
      <c r="Q28" s="256"/>
      <c r="R28" s="257"/>
      <c r="S28" s="258"/>
      <c r="T28" s="212"/>
      <c r="U28" s="302"/>
      <c r="V28" s="426"/>
      <c r="W28" s="427"/>
      <c r="X28" s="274"/>
    </row>
    <row r="29" spans="1:24" s="8" customFormat="1" ht="15.95" customHeight="1">
      <c r="A29" s="425"/>
      <c r="B29" s="256"/>
      <c r="C29" s="253" t="s">
        <v>2022</v>
      </c>
      <c r="D29" s="254" t="s">
        <v>1866</v>
      </c>
      <c r="E29" s="211">
        <v>2350</v>
      </c>
      <c r="F29" s="299"/>
      <c r="G29" s="300"/>
      <c r="H29" s="257"/>
      <c r="I29" s="254"/>
      <c r="J29" s="212"/>
      <c r="K29" s="302"/>
      <c r="L29" s="256"/>
      <c r="M29" s="257" t="s">
        <v>800</v>
      </c>
      <c r="N29" s="254" t="s">
        <v>781</v>
      </c>
      <c r="O29" s="212"/>
      <c r="P29" s="302"/>
      <c r="Q29" s="256"/>
      <c r="R29" s="257"/>
      <c r="S29" s="258"/>
      <c r="T29" s="212"/>
      <c r="U29" s="302"/>
      <c r="V29" s="426"/>
      <c r="W29" s="427"/>
      <c r="X29" s="274"/>
    </row>
    <row r="30" spans="1:24" s="8" customFormat="1" ht="15.95" customHeight="1">
      <c r="A30" s="425"/>
      <c r="B30" s="256"/>
      <c r="C30" s="432" t="s">
        <v>803</v>
      </c>
      <c r="D30" s="254" t="s">
        <v>1865</v>
      </c>
      <c r="E30" s="211">
        <v>2500</v>
      </c>
      <c r="F30" s="299"/>
      <c r="G30" s="300"/>
      <c r="H30" s="257" t="s">
        <v>804</v>
      </c>
      <c r="I30" s="254"/>
      <c r="J30" s="433">
        <v>500</v>
      </c>
      <c r="K30" s="302"/>
      <c r="L30" s="256"/>
      <c r="M30" s="257" t="s">
        <v>804</v>
      </c>
      <c r="N30" s="254"/>
      <c r="O30" s="212">
        <v>350</v>
      </c>
      <c r="P30" s="302"/>
      <c r="Q30" s="256"/>
      <c r="R30" s="257" t="s">
        <v>804</v>
      </c>
      <c r="S30" s="258"/>
      <c r="T30" s="212">
        <v>450</v>
      </c>
      <c r="U30" s="302"/>
      <c r="V30" s="426"/>
      <c r="W30" s="427"/>
      <c r="X30" s="274"/>
    </row>
    <row r="31" spans="1:24" s="8" customFormat="1" ht="15.95" customHeight="1">
      <c r="A31" s="425"/>
      <c r="B31" s="256"/>
      <c r="C31" s="253" t="s">
        <v>805</v>
      </c>
      <c r="D31" s="254" t="s">
        <v>773</v>
      </c>
      <c r="E31" s="211">
        <v>2700</v>
      </c>
      <c r="F31" s="299"/>
      <c r="G31" s="300"/>
      <c r="H31" s="257"/>
      <c r="I31" s="254"/>
      <c r="J31" s="212"/>
      <c r="K31" s="302"/>
      <c r="L31" s="256"/>
      <c r="M31" s="257"/>
      <c r="N31" s="254"/>
      <c r="O31" s="212"/>
      <c r="P31" s="302"/>
      <c r="Q31" s="256"/>
      <c r="R31" s="257"/>
      <c r="S31" s="258"/>
      <c r="T31" s="212"/>
      <c r="U31" s="302"/>
      <c r="V31" s="426"/>
      <c r="W31" s="427"/>
      <c r="X31" s="274"/>
    </row>
    <row r="32" spans="1:24" s="8" customFormat="1" ht="15.95" customHeight="1">
      <c r="A32" s="425"/>
      <c r="B32" s="256"/>
      <c r="C32" s="253" t="s">
        <v>806</v>
      </c>
      <c r="D32" s="254" t="s">
        <v>1865</v>
      </c>
      <c r="E32" s="211">
        <v>1700</v>
      </c>
      <c r="F32" s="299"/>
      <c r="G32" s="300"/>
      <c r="H32" s="257"/>
      <c r="I32" s="254"/>
      <c r="J32" s="433"/>
      <c r="K32" s="302"/>
      <c r="L32" s="256"/>
      <c r="M32" s="257"/>
      <c r="N32" s="254"/>
      <c r="O32" s="212"/>
      <c r="P32" s="302"/>
      <c r="Q32" s="256"/>
      <c r="R32" s="257"/>
      <c r="S32" s="258"/>
      <c r="T32" s="212"/>
      <c r="U32" s="302"/>
      <c r="V32" s="426"/>
      <c r="W32" s="427"/>
      <c r="X32" s="274"/>
    </row>
    <row r="33" spans="1:24" s="8" customFormat="1" ht="15.95" customHeight="1">
      <c r="A33" s="425"/>
      <c r="B33" s="256"/>
      <c r="C33" s="253"/>
      <c r="D33" s="254"/>
      <c r="E33" s="211"/>
      <c r="F33" s="299"/>
      <c r="G33" s="300"/>
      <c r="H33" s="257"/>
      <c r="I33" s="254"/>
      <c r="J33" s="433"/>
      <c r="K33" s="302"/>
      <c r="L33" s="256"/>
      <c r="M33" s="257"/>
      <c r="N33" s="254"/>
      <c r="O33" s="212"/>
      <c r="P33" s="302"/>
      <c r="Q33" s="256"/>
      <c r="R33" s="257"/>
      <c r="S33" s="258"/>
      <c r="T33" s="212"/>
      <c r="U33" s="302"/>
      <c r="V33" s="426"/>
      <c r="W33" s="427"/>
      <c r="X33" s="274"/>
    </row>
    <row r="34" spans="1:24" s="8" customFormat="1" ht="15.95" customHeight="1">
      <c r="A34" s="425"/>
      <c r="B34" s="263"/>
      <c r="C34" s="253"/>
      <c r="D34" s="254"/>
      <c r="E34" s="211"/>
      <c r="F34" s="299"/>
      <c r="G34" s="300"/>
      <c r="H34" s="257"/>
      <c r="I34" s="254"/>
      <c r="J34" s="212"/>
      <c r="K34" s="302"/>
      <c r="L34" s="256"/>
      <c r="M34" s="257"/>
      <c r="N34" s="254"/>
      <c r="O34" s="212"/>
      <c r="P34" s="302"/>
      <c r="Q34" s="256"/>
      <c r="R34" s="257"/>
      <c r="S34" s="258"/>
      <c r="T34" s="212"/>
      <c r="U34" s="302"/>
      <c r="V34" s="263"/>
      <c r="W34" s="262"/>
      <c r="X34" s="274"/>
    </row>
    <row r="35" spans="1:24" s="8" customFormat="1" ht="15.95" customHeight="1">
      <c r="A35" s="425"/>
      <c r="B35" s="263"/>
      <c r="C35" s="253"/>
      <c r="D35" s="254"/>
      <c r="E35" s="211"/>
      <c r="F35" s="299"/>
      <c r="G35" s="300"/>
      <c r="H35" s="257"/>
      <c r="I35" s="254"/>
      <c r="J35" s="433"/>
      <c r="K35" s="302"/>
      <c r="L35" s="256"/>
      <c r="M35" s="257"/>
      <c r="N35" s="254"/>
      <c r="O35" s="212"/>
      <c r="P35" s="302"/>
      <c r="Q35" s="256"/>
      <c r="R35" s="257"/>
      <c r="S35" s="258"/>
      <c r="T35" s="212"/>
      <c r="U35" s="302"/>
      <c r="V35" s="426"/>
      <c r="W35" s="427"/>
      <c r="X35" s="274"/>
    </row>
    <row r="36" spans="1:24" s="8" customFormat="1" ht="15.95" customHeight="1">
      <c r="A36" s="425"/>
      <c r="B36" s="256"/>
      <c r="C36" s="253"/>
      <c r="D36" s="254"/>
      <c r="E36" s="211"/>
      <c r="F36" s="299"/>
      <c r="G36" s="300"/>
      <c r="H36" s="257"/>
      <c r="I36" s="254"/>
      <c r="J36" s="433"/>
      <c r="K36" s="302"/>
      <c r="L36" s="256"/>
      <c r="M36" s="257"/>
      <c r="N36" s="254"/>
      <c r="O36" s="212"/>
      <c r="P36" s="302"/>
      <c r="Q36" s="256"/>
      <c r="R36" s="257"/>
      <c r="S36" s="258"/>
      <c r="T36" s="212"/>
      <c r="U36" s="302"/>
      <c r="V36" s="263"/>
      <c r="W36" s="262"/>
      <c r="X36" s="274"/>
    </row>
    <row r="37" spans="1:24" s="8" customFormat="1" ht="15.95" customHeight="1">
      <c r="A37" s="425"/>
      <c r="B37" s="256"/>
      <c r="C37" s="253"/>
      <c r="D37" s="254"/>
      <c r="E37" s="211"/>
      <c r="F37" s="299"/>
      <c r="G37" s="300"/>
      <c r="H37" s="257"/>
      <c r="I37" s="254"/>
      <c r="J37" s="212"/>
      <c r="K37" s="302"/>
      <c r="L37" s="256"/>
      <c r="M37" s="257"/>
      <c r="N37" s="254"/>
      <c r="O37" s="212"/>
      <c r="P37" s="302"/>
      <c r="Q37" s="256"/>
      <c r="R37" s="257"/>
      <c r="S37" s="258"/>
      <c r="T37" s="212"/>
      <c r="U37" s="302"/>
      <c r="V37" s="426"/>
      <c r="W37" s="427"/>
      <c r="X37" s="274"/>
    </row>
    <row r="38" spans="1:24" s="8" customFormat="1" ht="15.95" customHeight="1">
      <c r="A38" s="425"/>
      <c r="B38" s="256"/>
      <c r="C38" s="253"/>
      <c r="D38" s="254"/>
      <c r="E38" s="211"/>
      <c r="F38" s="299"/>
      <c r="G38" s="300"/>
      <c r="H38" s="257"/>
      <c r="I38" s="254"/>
      <c r="J38" s="212"/>
      <c r="K38" s="302"/>
      <c r="L38" s="256"/>
      <c r="M38" s="257"/>
      <c r="N38" s="254"/>
      <c r="O38" s="212"/>
      <c r="P38" s="302"/>
      <c r="Q38" s="256"/>
      <c r="R38" s="257"/>
      <c r="S38" s="258"/>
      <c r="T38" s="212"/>
      <c r="U38" s="302"/>
      <c r="V38" s="426"/>
      <c r="W38" s="427"/>
      <c r="X38" s="274"/>
    </row>
    <row r="39" spans="1:24" s="8" customFormat="1" ht="15.95" customHeight="1">
      <c r="A39" s="425"/>
      <c r="B39" s="256"/>
      <c r="C39" s="253"/>
      <c r="D39" s="254"/>
      <c r="E39" s="211"/>
      <c r="F39" s="299"/>
      <c r="G39" s="300"/>
      <c r="H39" s="257"/>
      <c r="I39" s="254"/>
      <c r="J39" s="212"/>
      <c r="K39" s="302"/>
      <c r="L39" s="256"/>
      <c r="M39" s="257"/>
      <c r="N39" s="254"/>
      <c r="O39" s="212"/>
      <c r="P39" s="302"/>
      <c r="Q39" s="256"/>
      <c r="R39" s="257"/>
      <c r="S39" s="258"/>
      <c r="T39" s="212"/>
      <c r="U39" s="302"/>
      <c r="V39" s="426"/>
      <c r="W39" s="427"/>
      <c r="X39" s="274"/>
    </row>
    <row r="40" spans="1:24" s="8" customFormat="1" ht="15.95" customHeight="1">
      <c r="A40" s="425"/>
      <c r="B40" s="256"/>
      <c r="C40" s="253"/>
      <c r="D40" s="254"/>
      <c r="E40" s="211"/>
      <c r="F40" s="299"/>
      <c r="G40" s="300"/>
      <c r="H40" s="257"/>
      <c r="I40" s="254"/>
      <c r="J40" s="212"/>
      <c r="K40" s="302"/>
      <c r="L40" s="256"/>
      <c r="M40" s="257"/>
      <c r="N40" s="254"/>
      <c r="O40" s="212"/>
      <c r="P40" s="302"/>
      <c r="Q40" s="256"/>
      <c r="R40" s="257"/>
      <c r="S40" s="258"/>
      <c r="T40" s="212"/>
      <c r="U40" s="302"/>
      <c r="V40" s="426"/>
      <c r="W40" s="427"/>
      <c r="X40" s="274"/>
    </row>
    <row r="41" spans="1:24" s="8" customFormat="1" ht="15.95" customHeight="1">
      <c r="A41" s="425"/>
      <c r="B41" s="256"/>
      <c r="C41" s="253"/>
      <c r="D41" s="254"/>
      <c r="E41" s="211"/>
      <c r="F41" s="299"/>
      <c r="G41" s="300"/>
      <c r="H41" s="257"/>
      <c r="I41" s="254"/>
      <c r="J41" s="212"/>
      <c r="K41" s="303"/>
      <c r="L41" s="256"/>
      <c r="M41" s="257"/>
      <c r="N41" s="254"/>
      <c r="O41" s="212"/>
      <c r="P41" s="303"/>
      <c r="Q41" s="256"/>
      <c r="R41" s="257"/>
      <c r="S41" s="258"/>
      <c r="T41" s="212"/>
      <c r="U41" s="303"/>
      <c r="V41" s="426"/>
      <c r="W41" s="427"/>
      <c r="X41" s="274"/>
    </row>
    <row r="42" spans="1:24" s="8" customFormat="1" ht="15.95" customHeight="1" thickBot="1">
      <c r="A42" s="434"/>
      <c r="B42" s="1222">
        <f>COUNTA(C8:C41)</f>
        <v>25</v>
      </c>
      <c r="C42" s="1099"/>
      <c r="D42" s="1100"/>
      <c r="E42" s="170">
        <f>SUM(E8:E41)</f>
        <v>61050</v>
      </c>
      <c r="F42" s="338">
        <f>SUM(F8:F41)</f>
        <v>0</v>
      </c>
      <c r="G42" s="1136">
        <f>COUNTA(H8:H41)</f>
        <v>9</v>
      </c>
      <c r="H42" s="1102"/>
      <c r="I42" s="1103"/>
      <c r="J42" s="105">
        <f>SUM(J8:J41)</f>
        <v>5600</v>
      </c>
      <c r="K42" s="435">
        <f>SUM(K8:K41)</f>
        <v>0</v>
      </c>
      <c r="L42" s="1101">
        <f>COUNTA(M8:M41)</f>
        <v>16</v>
      </c>
      <c r="M42" s="1102"/>
      <c r="N42" s="1103"/>
      <c r="O42" s="436">
        <f>SUM(O8:O41)</f>
        <v>1700</v>
      </c>
      <c r="P42" s="437">
        <f>SUM(P8:P41)</f>
        <v>0</v>
      </c>
      <c r="Q42" s="1101">
        <f>COUNTA(R8:R41)</f>
        <v>5</v>
      </c>
      <c r="R42" s="1102"/>
      <c r="S42" s="1103"/>
      <c r="T42" s="105">
        <f>SUM(T8:T41)</f>
        <v>3900</v>
      </c>
      <c r="U42" s="435">
        <f>SUM(U8:U41)</f>
        <v>0</v>
      </c>
      <c r="V42" s="438"/>
      <c r="W42" s="439"/>
      <c r="X42" s="440"/>
    </row>
  </sheetData>
  <mergeCells count="16">
    <mergeCell ref="B42:D42"/>
    <mergeCell ref="G42:I42"/>
    <mergeCell ref="Q42:S42"/>
    <mergeCell ref="W6:X6"/>
    <mergeCell ref="G6:H6"/>
    <mergeCell ref="L42:N42"/>
    <mergeCell ref="B1:H2"/>
    <mergeCell ref="C3:H4"/>
    <mergeCell ref="P1:U4"/>
    <mergeCell ref="W10:X12"/>
    <mergeCell ref="K1:M2"/>
    <mergeCell ref="K3:M4"/>
    <mergeCell ref="A6:B6"/>
    <mergeCell ref="V2:X4"/>
    <mergeCell ref="V5:X5"/>
    <mergeCell ref="I6:K6"/>
  </mergeCells>
  <phoneticPr fontId="7"/>
  <dataValidations count="1">
    <dataValidation type="whole" operator="lessThanOrEqual" showInputMessage="1" showErrorMessage="1" sqref="U8:U40 F8:F40 P8:P40 K8:K40" xr:uid="{00000000-0002-0000-1600-000000000000}">
      <formula1>E8</formula1>
    </dataValidation>
  </dataValidations>
  <hyperlinks>
    <hyperlink ref="V5:X5" location="尾張表紙!A1" display="尾張表紙へ戻る" xr:uid="{00000000-0004-0000-1600-000000000000}"/>
  </hyperlinks>
  <printOptions horizontalCentered="1" verticalCentered="1"/>
  <pageMargins left="0.59055118110236227" right="0.59055118110236227" top="0.47244094488188981" bottom="0.47244094488188981" header="0.11811023622047245" footer="0.11811023622047245"/>
  <pageSetup paperSize="9" scale="86" firstPageNumber="23" orientation="landscape" useFirstPageNumber="1" horizontalDpi="4294967292" verticalDpi="400" r:id="rId1"/>
  <headerFooter alignWithMargins="0">
    <oddFooter>&amp;C－&amp;P－&amp;R中日興業（株）</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X49"/>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226"/>
      <c r="C3" s="1112">
        <f>尾張表紙!C3</f>
        <v>0</v>
      </c>
      <c r="D3" s="1112"/>
      <c r="E3" s="1112"/>
      <c r="F3" s="1112"/>
      <c r="G3" s="1112"/>
      <c r="H3" s="1113"/>
      <c r="I3" s="227" t="s">
        <v>298</v>
      </c>
      <c r="J3" s="410"/>
      <c r="K3" s="1137">
        <f>F24+K24+P24+U24+F37+K37+U37</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c r="L4" s="1139"/>
      <c r="M4" s="1140"/>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840</v>
      </c>
      <c r="D6" s="236"/>
      <c r="E6" s="237"/>
      <c r="F6" s="417"/>
      <c r="G6" s="1105" t="s">
        <v>771</v>
      </c>
      <c r="H6" s="1106"/>
      <c r="I6" s="1104">
        <f>E24+J24+O24+T24</f>
        <v>29650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1818</v>
      </c>
      <c r="D8" s="254" t="s">
        <v>1865</v>
      </c>
      <c r="E8" s="211">
        <v>2600</v>
      </c>
      <c r="F8" s="299"/>
      <c r="G8" s="443"/>
      <c r="H8" s="257" t="s">
        <v>2006</v>
      </c>
      <c r="I8" s="254"/>
      <c r="J8" s="212">
        <v>350</v>
      </c>
      <c r="K8" s="301"/>
      <c r="L8" s="256"/>
      <c r="M8" s="257" t="s">
        <v>842</v>
      </c>
      <c r="N8" s="254"/>
      <c r="O8" s="212">
        <v>1000</v>
      </c>
      <c r="P8" s="301"/>
      <c r="Q8" s="256"/>
      <c r="R8" s="257" t="s">
        <v>841</v>
      </c>
      <c r="S8" s="258"/>
      <c r="T8" s="212">
        <v>400</v>
      </c>
      <c r="U8" s="301"/>
      <c r="V8" s="463"/>
      <c r="W8" s="275"/>
      <c r="X8" s="537"/>
    </row>
    <row r="9" spans="1:24" s="8" customFormat="1" ht="18.75" customHeight="1">
      <c r="A9" s="425"/>
      <c r="B9" s="256"/>
      <c r="C9" s="253" t="s">
        <v>846</v>
      </c>
      <c r="D9" s="254" t="s">
        <v>1140</v>
      </c>
      <c r="E9" s="211">
        <v>1250</v>
      </c>
      <c r="F9" s="299"/>
      <c r="G9" s="300"/>
      <c r="H9" s="257" t="s">
        <v>844</v>
      </c>
      <c r="I9" s="254"/>
      <c r="J9" s="212">
        <v>900</v>
      </c>
      <c r="K9" s="302"/>
      <c r="L9" s="256"/>
      <c r="M9" s="257" t="s">
        <v>844</v>
      </c>
      <c r="N9" s="254"/>
      <c r="O9" s="212">
        <v>250</v>
      </c>
      <c r="P9" s="302"/>
      <c r="Q9" s="256"/>
      <c r="R9" s="257" t="s">
        <v>845</v>
      </c>
      <c r="S9" s="258"/>
      <c r="T9" s="212">
        <v>350</v>
      </c>
      <c r="U9" s="302"/>
      <c r="V9" s="263"/>
      <c r="W9" s="262"/>
      <c r="X9" s="537"/>
    </row>
    <row r="10" spans="1:24" s="8" customFormat="1" ht="18.75" customHeight="1">
      <c r="A10" s="943"/>
      <c r="B10" s="263" t="s">
        <v>802</v>
      </c>
      <c r="C10" s="253" t="s">
        <v>849</v>
      </c>
      <c r="D10" s="254" t="s">
        <v>1865</v>
      </c>
      <c r="E10" s="211">
        <v>1750</v>
      </c>
      <c r="F10" s="299"/>
      <c r="G10" s="300"/>
      <c r="H10" s="257" t="s">
        <v>847</v>
      </c>
      <c r="I10" s="254"/>
      <c r="J10" s="212">
        <v>550</v>
      </c>
      <c r="K10" s="302"/>
      <c r="L10" s="256"/>
      <c r="M10" s="257" t="s">
        <v>848</v>
      </c>
      <c r="N10" s="254"/>
      <c r="O10" s="212">
        <v>50</v>
      </c>
      <c r="P10" s="302"/>
      <c r="Q10" s="256"/>
      <c r="R10" s="257"/>
      <c r="S10" s="258"/>
      <c r="T10" s="212"/>
      <c r="U10" s="302"/>
      <c r="V10" s="263" t="s">
        <v>12</v>
      </c>
      <c r="W10" s="262" t="s">
        <v>1931</v>
      </c>
      <c r="X10" s="261"/>
    </row>
    <row r="11" spans="1:24" s="8" customFormat="1" ht="18.75" customHeight="1">
      <c r="A11" s="944"/>
      <c r="B11" s="543" t="s">
        <v>125</v>
      </c>
      <c r="C11" s="253" t="s">
        <v>850</v>
      </c>
      <c r="D11" s="254" t="s">
        <v>1139</v>
      </c>
      <c r="E11" s="211">
        <v>1250</v>
      </c>
      <c r="F11" s="299"/>
      <c r="G11" s="300"/>
      <c r="H11" s="257"/>
      <c r="I11" s="254"/>
      <c r="J11" s="212"/>
      <c r="K11" s="302"/>
      <c r="L11" s="256"/>
      <c r="M11" s="257" t="s">
        <v>1294</v>
      </c>
      <c r="N11" s="254"/>
      <c r="O11" s="212">
        <v>100</v>
      </c>
      <c r="P11" s="302"/>
      <c r="Q11" s="256"/>
      <c r="R11" s="257"/>
      <c r="S11" s="258"/>
      <c r="T11" s="212"/>
      <c r="U11" s="302"/>
      <c r="V11" s="263"/>
      <c r="W11" s="262" t="s">
        <v>2054</v>
      </c>
      <c r="X11" s="261"/>
    </row>
    <row r="12" spans="1:24" s="8" customFormat="1" ht="18.75" customHeight="1">
      <c r="A12" s="805"/>
      <c r="B12" s="256"/>
      <c r="C12" s="253" t="s">
        <v>847</v>
      </c>
      <c r="D12" s="254" t="s">
        <v>1865</v>
      </c>
      <c r="E12" s="211">
        <v>2300</v>
      </c>
      <c r="F12" s="299"/>
      <c r="G12" s="300"/>
      <c r="H12" s="257"/>
      <c r="I12" s="254"/>
      <c r="J12" s="212"/>
      <c r="K12" s="302"/>
      <c r="L12" s="256"/>
      <c r="M12" s="257"/>
      <c r="N12" s="254"/>
      <c r="O12" s="212"/>
      <c r="P12" s="302"/>
      <c r="Q12" s="256"/>
      <c r="R12" s="257"/>
      <c r="S12" s="258"/>
      <c r="T12" s="212"/>
      <c r="U12" s="302"/>
      <c r="V12" s="263" t="s">
        <v>125</v>
      </c>
      <c r="W12" s="262" t="s">
        <v>1989</v>
      </c>
      <c r="X12" s="261"/>
    </row>
    <row r="13" spans="1:24" s="8" customFormat="1" ht="18.75" customHeight="1">
      <c r="A13" s="538"/>
      <c r="B13" s="256"/>
      <c r="C13" s="253" t="s">
        <v>851</v>
      </c>
      <c r="D13" s="254" t="s">
        <v>1865</v>
      </c>
      <c r="E13" s="211">
        <v>3400</v>
      </c>
      <c r="F13" s="299"/>
      <c r="G13" s="300"/>
      <c r="H13" s="257"/>
      <c r="I13" s="254"/>
      <c r="J13" s="212"/>
      <c r="K13" s="302"/>
      <c r="L13" s="256"/>
      <c r="M13" s="257"/>
      <c r="N13" s="254"/>
      <c r="O13" s="212"/>
      <c r="P13" s="302"/>
      <c r="Q13" s="256"/>
      <c r="R13" s="257"/>
      <c r="S13" s="258"/>
      <c r="T13" s="212"/>
      <c r="U13" s="302"/>
      <c r="V13" s="263"/>
      <c r="W13" s="262"/>
      <c r="X13" s="261"/>
    </row>
    <row r="14" spans="1:24" s="8" customFormat="1" ht="18.75" customHeight="1">
      <c r="A14" s="539"/>
      <c r="B14" s="256"/>
      <c r="C14" s="253" t="s">
        <v>852</v>
      </c>
      <c r="D14" s="254" t="s">
        <v>1139</v>
      </c>
      <c r="E14" s="211">
        <v>1850</v>
      </c>
      <c r="F14" s="299"/>
      <c r="G14" s="300"/>
      <c r="H14" s="257"/>
      <c r="I14" s="254"/>
      <c r="J14" s="212"/>
      <c r="K14" s="302"/>
      <c r="L14" s="256"/>
      <c r="M14" s="257"/>
      <c r="N14" s="254"/>
      <c r="O14" s="212"/>
      <c r="P14" s="302"/>
      <c r="Q14" s="256"/>
      <c r="R14" s="257"/>
      <c r="S14" s="258"/>
      <c r="T14" s="212"/>
      <c r="U14" s="302"/>
      <c r="V14" s="263"/>
      <c r="W14" s="262"/>
      <c r="X14" s="261"/>
    </row>
    <row r="15" spans="1:24" s="8" customFormat="1" ht="18.75" customHeight="1">
      <c r="A15" s="425"/>
      <c r="B15" s="540"/>
      <c r="C15" s="253" t="s">
        <v>844</v>
      </c>
      <c r="D15" s="254" t="s">
        <v>1139</v>
      </c>
      <c r="E15" s="211">
        <v>1650</v>
      </c>
      <c r="F15" s="299"/>
      <c r="G15" s="300"/>
      <c r="H15" s="257"/>
      <c r="I15" s="254"/>
      <c r="J15" s="212"/>
      <c r="K15" s="302"/>
      <c r="L15" s="256"/>
      <c r="M15" s="257"/>
      <c r="N15" s="254"/>
      <c r="O15" s="212"/>
      <c r="P15" s="302"/>
      <c r="Q15" s="256"/>
      <c r="R15" s="257"/>
      <c r="S15" s="258"/>
      <c r="T15" s="212"/>
      <c r="U15" s="302"/>
      <c r="V15" s="263"/>
      <c r="W15" s="262"/>
      <c r="X15" s="261"/>
    </row>
    <row r="16" spans="1:24" s="8" customFormat="1" ht="18.75" customHeight="1">
      <c r="A16" s="425"/>
      <c r="B16" s="256"/>
      <c r="C16" s="253" t="s">
        <v>853</v>
      </c>
      <c r="D16" s="254" t="s">
        <v>1153</v>
      </c>
      <c r="E16" s="211">
        <v>1400</v>
      </c>
      <c r="F16" s="299"/>
      <c r="G16" s="300"/>
      <c r="H16" s="257"/>
      <c r="I16" s="254"/>
      <c r="J16" s="212"/>
      <c r="K16" s="302"/>
      <c r="L16" s="256"/>
      <c r="M16" s="257" t="s">
        <v>1155</v>
      </c>
      <c r="N16" s="254" t="s">
        <v>1154</v>
      </c>
      <c r="O16" s="212"/>
      <c r="P16" s="302"/>
      <c r="Q16" s="256"/>
      <c r="R16" s="257"/>
      <c r="S16" s="258"/>
      <c r="T16" s="212"/>
      <c r="U16" s="302"/>
      <c r="V16" s="263"/>
      <c r="W16" s="453"/>
      <c r="X16" s="261"/>
    </row>
    <row r="17" spans="1:24" s="8" customFormat="1" ht="18.75" customHeight="1">
      <c r="A17" s="425"/>
      <c r="B17" s="256"/>
      <c r="C17" s="253" t="s">
        <v>854</v>
      </c>
      <c r="D17" s="254" t="s">
        <v>1866</v>
      </c>
      <c r="E17" s="211">
        <v>2400</v>
      </c>
      <c r="F17" s="299"/>
      <c r="G17" s="451"/>
      <c r="H17" s="257" t="s">
        <v>854</v>
      </c>
      <c r="I17" s="333"/>
      <c r="J17" s="212">
        <v>350</v>
      </c>
      <c r="K17" s="302"/>
      <c r="L17" s="256"/>
      <c r="M17" s="257" t="s">
        <v>1300</v>
      </c>
      <c r="N17" s="254" t="s">
        <v>1154</v>
      </c>
      <c r="O17" s="212"/>
      <c r="P17" s="302"/>
      <c r="Q17" s="256"/>
      <c r="R17" s="257"/>
      <c r="S17" s="258"/>
      <c r="T17" s="212"/>
      <c r="U17" s="302"/>
      <c r="V17" s="263"/>
      <c r="W17" s="427"/>
      <c r="X17" s="261"/>
    </row>
    <row r="18" spans="1:24" s="8" customFormat="1" ht="18.75" customHeight="1">
      <c r="A18" s="431"/>
      <c r="B18" s="256" t="s">
        <v>1169</v>
      </c>
      <c r="C18" s="253" t="s">
        <v>855</v>
      </c>
      <c r="D18" s="254" t="s">
        <v>1866</v>
      </c>
      <c r="E18" s="211">
        <v>1900</v>
      </c>
      <c r="F18" s="299"/>
      <c r="G18" s="300"/>
      <c r="H18" s="257"/>
      <c r="I18" s="254"/>
      <c r="J18" s="212"/>
      <c r="K18" s="302"/>
      <c r="L18" s="263"/>
      <c r="M18" s="257" t="s">
        <v>1301</v>
      </c>
      <c r="N18" s="254" t="s">
        <v>1154</v>
      </c>
      <c r="O18" s="212"/>
      <c r="P18" s="302"/>
      <c r="Q18" s="263"/>
      <c r="R18" s="257"/>
      <c r="S18" s="258"/>
      <c r="T18" s="212"/>
      <c r="U18" s="302"/>
      <c r="V18" s="263"/>
      <c r="W18" s="275"/>
      <c r="X18" s="537"/>
    </row>
    <row r="19" spans="1:24" s="8" customFormat="1" ht="18.75" customHeight="1">
      <c r="A19" s="538"/>
      <c r="B19" s="256"/>
      <c r="C19" s="253" t="s">
        <v>1805</v>
      </c>
      <c r="D19" s="254" t="s">
        <v>1866</v>
      </c>
      <c r="E19" s="211">
        <v>3350</v>
      </c>
      <c r="F19" s="299"/>
      <c r="G19" s="300"/>
      <c r="H19" s="257" t="s">
        <v>2005</v>
      </c>
      <c r="I19" s="254"/>
      <c r="J19" s="212">
        <v>250</v>
      </c>
      <c r="K19" s="302"/>
      <c r="L19" s="256"/>
      <c r="M19" s="257" t="s">
        <v>1804</v>
      </c>
      <c r="N19" s="254" t="s">
        <v>1154</v>
      </c>
      <c r="O19" s="212"/>
      <c r="P19" s="302"/>
      <c r="Q19" s="256"/>
      <c r="R19" s="257"/>
      <c r="S19" s="258"/>
      <c r="T19" s="212"/>
      <c r="U19" s="302"/>
      <c r="V19" s="263" t="s">
        <v>1169</v>
      </c>
      <c r="W19" s="262" t="s">
        <v>2018</v>
      </c>
      <c r="X19" s="261"/>
    </row>
    <row r="20" spans="1:24" s="8" customFormat="1" ht="18.75" customHeight="1">
      <c r="A20" s="539"/>
      <c r="B20" s="256"/>
      <c r="C20" s="253"/>
      <c r="D20" s="254"/>
      <c r="E20" s="211"/>
      <c r="F20" s="299"/>
      <c r="G20" s="300"/>
      <c r="H20" s="257"/>
      <c r="I20" s="333"/>
      <c r="J20" s="212"/>
      <c r="K20" s="302"/>
      <c r="L20" s="256"/>
      <c r="M20" s="257"/>
      <c r="N20" s="254"/>
      <c r="O20" s="212"/>
      <c r="P20" s="302"/>
      <c r="Q20" s="256"/>
      <c r="R20" s="257"/>
      <c r="S20" s="333"/>
      <c r="T20" s="212"/>
      <c r="U20" s="302"/>
      <c r="V20" s="263"/>
      <c r="W20" s="453"/>
      <c r="X20" s="261"/>
    </row>
    <row r="21" spans="1:24" s="8" customFormat="1" ht="18.75" customHeight="1">
      <c r="A21" s="541"/>
      <c r="B21" s="256"/>
      <c r="C21" s="253"/>
      <c r="D21" s="254"/>
      <c r="E21" s="211"/>
      <c r="F21" s="299"/>
      <c r="G21" s="300"/>
      <c r="H21" s="257"/>
      <c r="I21" s="254"/>
      <c r="J21" s="212"/>
      <c r="K21" s="302"/>
      <c r="L21" s="256"/>
      <c r="M21" s="257"/>
      <c r="N21" s="254"/>
      <c r="O21" s="212"/>
      <c r="P21" s="302"/>
      <c r="Q21" s="256"/>
      <c r="R21" s="257"/>
      <c r="S21" s="258"/>
      <c r="T21" s="212"/>
      <c r="U21" s="302"/>
      <c r="V21" s="463" t="s">
        <v>1851</v>
      </c>
      <c r="W21" s="275"/>
      <c r="X21" s="537"/>
    </row>
    <row r="22" spans="1:24" s="8" customFormat="1" ht="18.75" customHeight="1">
      <c r="A22" s="541"/>
      <c r="B22" s="256"/>
      <c r="C22" s="253"/>
      <c r="D22" s="254"/>
      <c r="E22" s="211"/>
      <c r="F22" s="299"/>
      <c r="G22" s="300"/>
      <c r="H22" s="257"/>
      <c r="I22" s="254"/>
      <c r="J22" s="212"/>
      <c r="K22" s="302"/>
      <c r="L22" s="256"/>
      <c r="M22" s="257"/>
      <c r="N22" s="254"/>
      <c r="O22" s="212"/>
      <c r="P22" s="302"/>
      <c r="Q22" s="256"/>
      <c r="R22" s="257"/>
      <c r="S22" s="258"/>
      <c r="T22" s="212"/>
      <c r="U22" s="302"/>
      <c r="V22" s="263"/>
      <c r="W22" s="262" t="s">
        <v>2053</v>
      </c>
      <c r="X22" s="537"/>
    </row>
    <row r="23" spans="1:24" s="8" customFormat="1" ht="18.75" customHeight="1">
      <c r="A23" s="425"/>
      <c r="B23" s="256"/>
      <c r="C23" s="253"/>
      <c r="D23" s="254"/>
      <c r="E23" s="211"/>
      <c r="F23" s="299"/>
      <c r="G23" s="454"/>
      <c r="H23" s="257"/>
      <c r="I23" s="254"/>
      <c r="J23" s="212"/>
      <c r="K23" s="303"/>
      <c r="L23" s="256"/>
      <c r="O23" s="212"/>
      <c r="P23" s="303"/>
      <c r="Q23" s="256"/>
      <c r="R23" s="257"/>
      <c r="S23" s="258"/>
      <c r="T23" s="212"/>
      <c r="U23" s="303"/>
      <c r="V23" s="263"/>
      <c r="W23" s="260"/>
      <c r="X23" s="430" t="s">
        <v>85</v>
      </c>
    </row>
    <row r="24" spans="1:24" s="8" customFormat="1" ht="19.5" customHeight="1" thickBot="1">
      <c r="A24" s="456"/>
      <c r="B24" s="1222">
        <f>COUNTA(C8:C23)</f>
        <v>12</v>
      </c>
      <c r="C24" s="1099"/>
      <c r="D24" s="1100"/>
      <c r="E24" s="170">
        <f>SUM(E8:E23)</f>
        <v>25100</v>
      </c>
      <c r="F24" s="338">
        <f>SUM(F8:F23)</f>
        <v>0</v>
      </c>
      <c r="G24" s="1223">
        <f>COUNTA(H8:H23)</f>
        <v>5</v>
      </c>
      <c r="H24" s="1224"/>
      <c r="I24" s="1225"/>
      <c r="J24" s="105">
        <f>SUM(J8:J23)</f>
        <v>2400</v>
      </c>
      <c r="K24" s="298">
        <f>SUM(K8:K23)</f>
        <v>0</v>
      </c>
      <c r="L24" s="1101">
        <f>COUNTA(M8:M22)</f>
        <v>8</v>
      </c>
      <c r="M24" s="1102"/>
      <c r="N24" s="1103"/>
      <c r="O24" s="105">
        <f>SUM(O8:O23)</f>
        <v>1400</v>
      </c>
      <c r="P24" s="298">
        <f>SUM(P8:P23)</f>
        <v>0</v>
      </c>
      <c r="Q24" s="1101">
        <f>COUNTA(R8:R23)</f>
        <v>2</v>
      </c>
      <c r="R24" s="1102"/>
      <c r="S24" s="1103"/>
      <c r="T24" s="105">
        <f>SUM(T8:T23)</f>
        <v>750</v>
      </c>
      <c r="U24" s="298">
        <f>SUM(U8:U23)</f>
        <v>0</v>
      </c>
      <c r="V24" s="80"/>
      <c r="W24" s="542"/>
      <c r="X24" s="71"/>
    </row>
    <row r="25" spans="1:24" ht="15" customHeight="1">
      <c r="A25" s="266"/>
      <c r="B25" s="266"/>
      <c r="C25" s="267"/>
      <c r="D25" s="268"/>
      <c r="E25" s="269"/>
      <c r="F25" s="269"/>
      <c r="G25" s="269"/>
      <c r="H25" s="267"/>
      <c r="I25" s="270"/>
      <c r="J25" s="271"/>
      <c r="K25" s="269"/>
      <c r="L25" s="269"/>
      <c r="M25" s="267"/>
      <c r="N25" s="270"/>
      <c r="O25" s="271"/>
      <c r="P25" s="271"/>
      <c r="Q25" s="269"/>
      <c r="R25" s="267"/>
      <c r="S25" s="270"/>
      <c r="T25" s="271"/>
      <c r="U25" s="271"/>
      <c r="V25" s="1221" t="s">
        <v>769</v>
      </c>
      <c r="W25" s="1221"/>
      <c r="X25" s="1221"/>
    </row>
    <row r="26" spans="1:24" s="9" customFormat="1" ht="21" customHeight="1" thickBot="1">
      <c r="A26" s="461" t="s">
        <v>1102</v>
      </c>
      <c r="B26" s="236"/>
      <c r="C26" s="235" t="s">
        <v>856</v>
      </c>
      <c r="D26" s="236"/>
      <c r="E26" s="237"/>
      <c r="F26" s="417"/>
      <c r="G26" s="1105" t="s">
        <v>771</v>
      </c>
      <c r="H26" s="1106"/>
      <c r="I26" s="1104">
        <f>E37+J37+O37+T37</f>
        <v>14400</v>
      </c>
      <c r="J26" s="1104"/>
      <c r="K26" s="1104"/>
      <c r="L26" s="418"/>
      <c r="M26" s="419"/>
      <c r="N26" s="182"/>
      <c r="O26" s="238"/>
      <c r="P26" s="238"/>
      <c r="Q26" s="238"/>
      <c r="R26" s="240"/>
      <c r="S26" s="182"/>
      <c r="T26" s="238"/>
      <c r="U26" s="238"/>
      <c r="V26" s="238"/>
      <c r="W26" s="1096">
        <f>尾張表紙!T42</f>
        <v>45778</v>
      </c>
      <c r="X26" s="1097"/>
    </row>
    <row r="27" spans="1:24" s="9" customFormat="1" ht="19.5" customHeight="1">
      <c r="A27" s="420" t="s">
        <v>1069</v>
      </c>
      <c r="B27" s="421" t="s">
        <v>232</v>
      </c>
      <c r="C27" s="422"/>
      <c r="D27" s="423"/>
      <c r="E27" s="424"/>
      <c r="F27" s="245" t="s">
        <v>1070</v>
      </c>
      <c r="G27" s="178" t="s">
        <v>233</v>
      </c>
      <c r="H27" s="178"/>
      <c r="I27" s="247"/>
      <c r="J27" s="248"/>
      <c r="K27" s="246" t="s">
        <v>1070</v>
      </c>
      <c r="L27" s="179" t="s">
        <v>236</v>
      </c>
      <c r="M27" s="178"/>
      <c r="N27" s="247"/>
      <c r="O27" s="248"/>
      <c r="P27" s="246" t="s">
        <v>1070</v>
      </c>
      <c r="Q27" s="179" t="s">
        <v>355</v>
      </c>
      <c r="R27" s="178"/>
      <c r="S27" s="247"/>
      <c r="T27" s="248"/>
      <c r="U27" s="246" t="s">
        <v>1070</v>
      </c>
      <c r="V27" s="179" t="s">
        <v>1071</v>
      </c>
      <c r="W27" s="178"/>
      <c r="X27" s="251"/>
    </row>
    <row r="28" spans="1:24" s="8" customFormat="1" ht="18.75" customHeight="1">
      <c r="A28" s="425"/>
      <c r="B28" s="256"/>
      <c r="C28" s="253" t="s">
        <v>857</v>
      </c>
      <c r="D28" s="254" t="s">
        <v>1158</v>
      </c>
      <c r="E28" s="211">
        <v>5000</v>
      </c>
      <c r="F28" s="299"/>
      <c r="G28" s="300"/>
      <c r="H28" s="257" t="s">
        <v>858</v>
      </c>
      <c r="I28" s="254"/>
      <c r="J28" s="212">
        <v>1250</v>
      </c>
      <c r="K28" s="301"/>
      <c r="L28" s="256"/>
      <c r="M28" s="257" t="s">
        <v>1144</v>
      </c>
      <c r="N28" s="254" t="s">
        <v>1093</v>
      </c>
      <c r="O28" s="212"/>
      <c r="P28" s="301"/>
      <c r="Q28" s="263" t="s">
        <v>1159</v>
      </c>
      <c r="R28" s="288" t="s">
        <v>858</v>
      </c>
      <c r="S28" s="258"/>
      <c r="T28" s="212">
        <v>850</v>
      </c>
      <c r="U28" s="301"/>
      <c r="V28" s="426"/>
      <c r="W28" s="453"/>
      <c r="X28" s="261"/>
    </row>
    <row r="29" spans="1:24" s="8" customFormat="1" ht="18.75" customHeight="1">
      <c r="A29" s="1226" t="s">
        <v>1160</v>
      </c>
      <c r="B29" s="263" t="s">
        <v>1161</v>
      </c>
      <c r="C29" s="253" t="s">
        <v>859</v>
      </c>
      <c r="D29" s="254" t="s">
        <v>1866</v>
      </c>
      <c r="E29" s="211">
        <v>1400</v>
      </c>
      <c r="F29" s="299"/>
      <c r="G29" s="300"/>
      <c r="H29" s="257"/>
      <c r="I29" s="254"/>
      <c r="J29" s="212"/>
      <c r="K29" s="302"/>
      <c r="L29" s="256"/>
      <c r="M29" s="257" t="s">
        <v>859</v>
      </c>
      <c r="N29" s="254" t="s">
        <v>1162</v>
      </c>
      <c r="O29" s="212"/>
      <c r="P29" s="302"/>
      <c r="Q29" s="290"/>
      <c r="R29" s="288" t="s">
        <v>1163</v>
      </c>
      <c r="S29" s="289"/>
      <c r="T29" s="212">
        <v>50</v>
      </c>
      <c r="U29" s="302"/>
      <c r="V29" s="463" t="s">
        <v>1164</v>
      </c>
      <c r="W29" s="275"/>
      <c r="X29" s="537"/>
    </row>
    <row r="30" spans="1:24" s="8" customFormat="1" ht="18.75" customHeight="1">
      <c r="A30" s="1227"/>
      <c r="B30" s="543" t="s">
        <v>1165</v>
      </c>
      <c r="C30" s="466" t="s">
        <v>860</v>
      </c>
      <c r="D30" s="254" t="s">
        <v>1866</v>
      </c>
      <c r="E30" s="211">
        <v>2050</v>
      </c>
      <c r="F30" s="468"/>
      <c r="G30" s="300"/>
      <c r="H30" s="257"/>
      <c r="I30" s="254"/>
      <c r="J30" s="212"/>
      <c r="K30" s="302"/>
      <c r="L30" s="256"/>
      <c r="M30" s="257" t="s">
        <v>860</v>
      </c>
      <c r="N30" s="254" t="s">
        <v>1166</v>
      </c>
      <c r="O30" s="212"/>
      <c r="P30" s="302"/>
      <c r="Q30" s="290"/>
      <c r="R30" s="288"/>
      <c r="S30" s="289"/>
      <c r="T30" s="212"/>
      <c r="U30" s="302"/>
      <c r="V30" s="263"/>
      <c r="W30" s="262" t="s">
        <v>2055</v>
      </c>
      <c r="X30" s="537"/>
    </row>
    <row r="31" spans="1:24" s="8" customFormat="1" ht="18.75" customHeight="1">
      <c r="A31" s="544"/>
      <c r="B31" s="256"/>
      <c r="C31" s="253" t="s">
        <v>861</v>
      </c>
      <c r="D31" s="254" t="s">
        <v>1866</v>
      </c>
      <c r="E31" s="211">
        <v>2750</v>
      </c>
      <c r="F31" s="299"/>
      <c r="G31" s="300"/>
      <c r="H31" s="257"/>
      <c r="I31" s="254"/>
      <c r="J31" s="212"/>
      <c r="K31" s="302"/>
      <c r="L31" s="256"/>
      <c r="M31" s="257" t="s">
        <v>861</v>
      </c>
      <c r="N31" s="254" t="s">
        <v>1167</v>
      </c>
      <c r="O31" s="212"/>
      <c r="P31" s="302"/>
      <c r="Q31" s="290"/>
      <c r="R31" s="288"/>
      <c r="S31" s="289"/>
      <c r="T31" s="212"/>
      <c r="U31" s="302"/>
      <c r="V31" s="263"/>
      <c r="W31" s="260"/>
      <c r="X31" s="430" t="s">
        <v>1168</v>
      </c>
    </row>
    <row r="32" spans="1:24" s="8" customFormat="1" ht="18.75" customHeight="1">
      <c r="A32" s="425"/>
      <c r="B32" s="256" t="s">
        <v>1169</v>
      </c>
      <c r="C32" s="253" t="s">
        <v>862</v>
      </c>
      <c r="D32" s="254" t="s">
        <v>1157</v>
      </c>
      <c r="E32" s="211">
        <v>1050</v>
      </c>
      <c r="F32" s="299"/>
      <c r="G32" s="513"/>
      <c r="H32" s="257"/>
      <c r="I32" s="254"/>
      <c r="J32" s="212"/>
      <c r="K32" s="302"/>
      <c r="L32" s="508"/>
      <c r="M32" s="257" t="s">
        <v>1170</v>
      </c>
      <c r="N32" s="254" t="s">
        <v>1171</v>
      </c>
      <c r="O32" s="545"/>
      <c r="P32" s="302"/>
      <c r="Q32" s="290"/>
      <c r="R32" s="288"/>
      <c r="S32" s="289"/>
      <c r="T32" s="546"/>
      <c r="U32" s="302"/>
      <c r="V32" s="263" t="s">
        <v>1077</v>
      </c>
      <c r="W32" s="262" t="s">
        <v>1944</v>
      </c>
      <c r="X32" s="261"/>
    </row>
    <row r="33" spans="1:24" s="8" customFormat="1" ht="18.75" customHeight="1">
      <c r="A33" s="425"/>
      <c r="B33" s="256"/>
      <c r="C33" s="253"/>
      <c r="D33" s="254"/>
      <c r="E33" s="211"/>
      <c r="F33" s="299"/>
      <c r="G33" s="300"/>
      <c r="H33" s="257"/>
      <c r="I33" s="254"/>
      <c r="J33" s="212"/>
      <c r="K33" s="302"/>
      <c r="L33" s="256"/>
      <c r="M33" s="257"/>
      <c r="N33" s="254"/>
      <c r="O33" s="212"/>
      <c r="P33" s="302"/>
      <c r="Q33" s="290"/>
      <c r="R33" s="288"/>
      <c r="S33" s="289"/>
      <c r="T33" s="212"/>
      <c r="U33" s="302"/>
      <c r="V33" s="263" t="s">
        <v>1172</v>
      </c>
      <c r="W33" s="262" t="s">
        <v>2056</v>
      </c>
      <c r="X33" s="261"/>
    </row>
    <row r="34" spans="1:24" s="8" customFormat="1" ht="18.75" customHeight="1">
      <c r="A34" s="425"/>
      <c r="B34" s="256"/>
      <c r="C34" s="253"/>
      <c r="D34" s="254"/>
      <c r="E34" s="211"/>
      <c r="F34" s="299"/>
      <c r="G34" s="300"/>
      <c r="H34" s="257"/>
      <c r="I34" s="254"/>
      <c r="J34" s="212"/>
      <c r="K34" s="302"/>
      <c r="L34" s="256"/>
      <c r="M34" s="257"/>
      <c r="N34" s="254"/>
      <c r="O34" s="212"/>
      <c r="P34" s="302"/>
      <c r="Q34" s="290"/>
      <c r="R34" s="288"/>
      <c r="S34" s="289"/>
      <c r="T34" s="212"/>
      <c r="U34" s="302"/>
      <c r="V34" s="263" t="s">
        <v>1175</v>
      </c>
      <c r="W34" s="262" t="s">
        <v>2057</v>
      </c>
      <c r="X34" s="261"/>
    </row>
    <row r="35" spans="1:24" s="8" customFormat="1" ht="18.75" customHeight="1">
      <c r="A35" s="425"/>
      <c r="B35" s="256"/>
      <c r="C35" s="253"/>
      <c r="D35" s="254"/>
      <c r="E35" s="211"/>
      <c r="F35" s="299"/>
      <c r="G35" s="300"/>
      <c r="H35" s="257"/>
      <c r="I35" s="254"/>
      <c r="J35" s="212"/>
      <c r="K35" s="302"/>
      <c r="L35" s="256"/>
      <c r="M35" s="257"/>
      <c r="N35" s="254"/>
      <c r="O35" s="212"/>
      <c r="P35" s="302"/>
      <c r="Q35" s="290"/>
      <c r="R35" s="288"/>
      <c r="S35" s="289"/>
      <c r="T35" s="212"/>
      <c r="U35" s="302"/>
      <c r="V35" s="263" t="s">
        <v>1176</v>
      </c>
      <c r="W35" s="262" t="s">
        <v>1177</v>
      </c>
      <c r="X35" s="261"/>
    </row>
    <row r="36" spans="1:24" s="8" customFormat="1" ht="18.75" customHeight="1">
      <c r="A36" s="425"/>
      <c r="B36" s="256"/>
      <c r="C36" s="253"/>
      <c r="D36" s="254"/>
      <c r="E36" s="211"/>
      <c r="F36" s="299"/>
      <c r="G36" s="454"/>
      <c r="H36" s="257"/>
      <c r="I36" s="254"/>
      <c r="J36" s="212"/>
      <c r="K36" s="303"/>
      <c r="L36" s="256"/>
      <c r="M36" s="257"/>
      <c r="N36" s="254"/>
      <c r="O36" s="212"/>
      <c r="P36" s="303"/>
      <c r="Q36" s="290"/>
      <c r="R36" s="288"/>
      <c r="S36" s="289"/>
      <c r="T36" s="212"/>
      <c r="U36" s="303"/>
      <c r="V36" s="263"/>
      <c r="W36" s="260"/>
      <c r="X36" s="261"/>
    </row>
    <row r="37" spans="1:24" s="8" customFormat="1" ht="19.5" customHeight="1" thickBot="1">
      <c r="A37" s="456"/>
      <c r="B37" s="1222">
        <f>COUNTA(C28:C36)</f>
        <v>5</v>
      </c>
      <c r="C37" s="1099"/>
      <c r="D37" s="1100"/>
      <c r="E37" s="170">
        <f>SUM(E28:E36)</f>
        <v>12250</v>
      </c>
      <c r="F37" s="338">
        <f>SUM(F28:F36)</f>
        <v>0</v>
      </c>
      <c r="G37" s="1223">
        <f>COUNTA(H28:H36)</f>
        <v>1</v>
      </c>
      <c r="H37" s="1224"/>
      <c r="I37" s="1225"/>
      <c r="J37" s="105">
        <f>SUM(J28:J36)</f>
        <v>1250</v>
      </c>
      <c r="K37" s="297">
        <f>SUM(K28:K36)</f>
        <v>0</v>
      </c>
      <c r="L37" s="1101">
        <f>COUNTA(M28:M36)</f>
        <v>5</v>
      </c>
      <c r="M37" s="1102"/>
      <c r="N37" s="1103"/>
      <c r="O37" s="105"/>
      <c r="P37" s="435"/>
      <c r="Q37" s="1101">
        <f>COUNTA(R28:R36)</f>
        <v>2</v>
      </c>
      <c r="R37" s="1102"/>
      <c r="S37" s="1103"/>
      <c r="T37" s="105">
        <f>SUM(T28:T36)</f>
        <v>900</v>
      </c>
      <c r="U37" s="298">
        <f>SUM(U28:U36)</f>
        <v>0</v>
      </c>
      <c r="V37" s="521"/>
      <c r="W37" s="70"/>
      <c r="X37" s="71"/>
    </row>
    <row r="49" ht="7.5" customHeight="1"/>
  </sheetData>
  <mergeCells count="24">
    <mergeCell ref="G6:H6"/>
    <mergeCell ref="A6:B6"/>
    <mergeCell ref="I6:K6"/>
    <mergeCell ref="B1:H2"/>
    <mergeCell ref="C3:H4"/>
    <mergeCell ref="B37:D37"/>
    <mergeCell ref="G37:I37"/>
    <mergeCell ref="A29:A30"/>
    <mergeCell ref="I26:K26"/>
    <mergeCell ref="B24:D24"/>
    <mergeCell ref="G26:H26"/>
    <mergeCell ref="G24:I24"/>
    <mergeCell ref="V2:X4"/>
    <mergeCell ref="Q37:S37"/>
    <mergeCell ref="Q24:S24"/>
    <mergeCell ref="L24:N24"/>
    <mergeCell ref="L37:N37"/>
    <mergeCell ref="W6:X6"/>
    <mergeCell ref="W26:X26"/>
    <mergeCell ref="P1:U4"/>
    <mergeCell ref="V5:X5"/>
    <mergeCell ref="V25:X25"/>
    <mergeCell ref="K1:M2"/>
    <mergeCell ref="K3:M4"/>
  </mergeCells>
  <phoneticPr fontId="21"/>
  <dataValidations count="1">
    <dataValidation type="whole" operator="lessThanOrEqual" showInputMessage="1" showErrorMessage="1" sqref="F8:F23 U28:U36 K8:K23 P8:P23 U8:U23 F28:F36 K28:K36 P28:P36" xr:uid="{00000000-0002-0000-1700-000000000000}">
      <formula1>E8</formula1>
    </dataValidation>
  </dataValidations>
  <hyperlinks>
    <hyperlink ref="V25:X25" location="尾張表紙!A1" display="尾張表紙へ戻る" xr:uid="{00000000-0004-0000-1700-000000000000}"/>
    <hyperlink ref="V5:X5" location="尾張表紙!A1" display="尾張表紙へ戻る" xr:uid="{00000000-0004-0000-1700-000001000000}"/>
  </hyperlinks>
  <printOptions horizontalCentered="1" verticalCentered="1"/>
  <pageMargins left="0.59055118110236227" right="0.59055118110236227" top="0.47244094488188981" bottom="0.47244094488188981" header="0.11811023622047245" footer="0.11811023622047245"/>
  <pageSetup paperSize="9" scale="84" firstPageNumber="24" orientation="landscape" useFirstPageNumber="1" horizontalDpi="4294967292" verticalDpi="400" r:id="rId1"/>
  <headerFooter alignWithMargins="0">
    <oddFooter>&amp;C－&amp;P－&amp;R中日興業（株）</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X46"/>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137">
        <f>F15+K15+P15+F23+U23+F33+K33+P33+U33+F46+K46+P46+U46</f>
        <v>0</v>
      </c>
      <c r="L3" s="1137"/>
      <c r="M3" s="1138"/>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139"/>
      <c r="L4" s="1139"/>
      <c r="M4" s="1140"/>
      <c r="N4" s="232"/>
      <c r="O4" s="222"/>
      <c r="P4" s="1130"/>
      <c r="Q4" s="1130"/>
      <c r="R4" s="1130"/>
      <c r="S4" s="1130"/>
      <c r="T4" s="1130"/>
      <c r="U4" s="1131"/>
      <c r="V4" s="1218"/>
      <c r="W4" s="1219"/>
      <c r="X4" s="1220"/>
    </row>
    <row r="5" spans="1:24" ht="15" customHeight="1">
      <c r="A5" s="22"/>
      <c r="B5" s="14"/>
      <c r="C5" s="14"/>
      <c r="D5" s="30"/>
      <c r="E5" s="31"/>
      <c r="F5" s="32"/>
      <c r="G5" s="33"/>
      <c r="H5" s="33"/>
      <c r="I5" s="22"/>
      <c r="J5" s="9"/>
      <c r="K5" s="30"/>
      <c r="L5" s="22"/>
      <c r="M5" s="441"/>
      <c r="N5" s="30"/>
      <c r="O5" s="30"/>
      <c r="P5" s="343"/>
      <c r="Q5" s="343"/>
      <c r="R5" s="343"/>
      <c r="S5" s="343"/>
      <c r="T5" s="343"/>
      <c r="U5" s="343"/>
      <c r="V5" s="1221" t="s">
        <v>769</v>
      </c>
      <c r="W5" s="1221"/>
      <c r="X5" s="1221"/>
    </row>
    <row r="6" spans="1:24" s="9" customFormat="1" ht="21" customHeight="1" thickBot="1">
      <c r="A6" s="1213" t="s">
        <v>1068</v>
      </c>
      <c r="B6" s="1214"/>
      <c r="C6" s="235" t="s">
        <v>1078</v>
      </c>
      <c r="D6" s="236"/>
      <c r="E6" s="237"/>
      <c r="F6" s="417"/>
      <c r="G6" s="1105" t="s">
        <v>771</v>
      </c>
      <c r="H6" s="1106"/>
      <c r="I6" s="1104">
        <f>E15+J15+O15+T15</f>
        <v>11450</v>
      </c>
      <c r="J6" s="1104"/>
      <c r="K6" s="1104"/>
      <c r="L6" s="418"/>
      <c r="M6" s="277"/>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 customHeight="1">
      <c r="A8" s="442"/>
      <c r="B8" s="256"/>
      <c r="C8" s="253" t="s">
        <v>807</v>
      </c>
      <c r="D8" s="254" t="s">
        <v>1079</v>
      </c>
      <c r="E8" s="211">
        <v>1650</v>
      </c>
      <c r="F8" s="299"/>
      <c r="G8" s="443"/>
      <c r="H8" s="257"/>
      <c r="I8" s="254"/>
      <c r="J8" s="212"/>
      <c r="K8" s="301"/>
      <c r="L8" s="300"/>
      <c r="M8" s="257" t="s">
        <v>1080</v>
      </c>
      <c r="N8" s="444" t="s">
        <v>1081</v>
      </c>
      <c r="O8" s="212"/>
      <c r="P8" s="301"/>
      <c r="Q8" s="445"/>
      <c r="R8" s="1231" t="s">
        <v>1082</v>
      </c>
      <c r="S8" s="1231"/>
      <c r="T8" s="1231"/>
      <c r="U8" s="446"/>
      <c r="V8" s="447" t="s">
        <v>808</v>
      </c>
      <c r="W8" s="448"/>
      <c r="X8" s="261"/>
    </row>
    <row r="9" spans="1:24" s="8" customFormat="1" ht="18" customHeight="1">
      <c r="A9" s="449"/>
      <c r="B9" s="256"/>
      <c r="C9" s="253" t="s">
        <v>809</v>
      </c>
      <c r="D9" s="254" t="s">
        <v>1083</v>
      </c>
      <c r="E9" s="211">
        <v>1100</v>
      </c>
      <c r="F9" s="299"/>
      <c r="G9" s="300"/>
      <c r="H9" s="257"/>
      <c r="I9" s="254"/>
      <c r="J9" s="212"/>
      <c r="K9" s="302"/>
      <c r="L9" s="300"/>
      <c r="M9" s="257" t="s">
        <v>1084</v>
      </c>
      <c r="N9" s="444" t="s">
        <v>1081</v>
      </c>
      <c r="O9" s="212"/>
      <c r="P9" s="302"/>
      <c r="Q9" s="263"/>
      <c r="R9" s="1228" t="s">
        <v>1085</v>
      </c>
      <c r="S9" s="1228"/>
      <c r="T9" s="1228"/>
      <c r="U9" s="450"/>
      <c r="V9" s="451"/>
      <c r="W9" s="452" t="s">
        <v>2058</v>
      </c>
      <c r="X9" s="261"/>
    </row>
    <row r="10" spans="1:24" s="8" customFormat="1" ht="18" customHeight="1">
      <c r="A10" s="449"/>
      <c r="B10" s="256"/>
      <c r="C10" s="253" t="s">
        <v>810</v>
      </c>
      <c r="D10" s="254" t="s">
        <v>1871</v>
      </c>
      <c r="E10" s="211">
        <v>1950</v>
      </c>
      <c r="F10" s="299"/>
      <c r="G10" s="300"/>
      <c r="H10" s="257" t="s">
        <v>1086</v>
      </c>
      <c r="I10" s="444" t="s">
        <v>1087</v>
      </c>
      <c r="J10" s="212"/>
      <c r="K10" s="302"/>
      <c r="L10" s="300"/>
      <c r="M10" s="257" t="s">
        <v>1086</v>
      </c>
      <c r="N10" s="444" t="s">
        <v>1088</v>
      </c>
      <c r="O10" s="212"/>
      <c r="P10" s="302"/>
      <c r="Q10" s="263"/>
      <c r="R10" s="1228" t="s">
        <v>1089</v>
      </c>
      <c r="S10" s="1228"/>
      <c r="T10" s="1228"/>
      <c r="U10" s="450"/>
      <c r="V10" s="451"/>
      <c r="W10" s="452" t="s">
        <v>1947</v>
      </c>
      <c r="X10" s="261"/>
    </row>
    <row r="11" spans="1:24" s="8" customFormat="1" ht="18" customHeight="1">
      <c r="A11" s="449"/>
      <c r="B11" s="256" t="s">
        <v>1090</v>
      </c>
      <c r="C11" s="253" t="s">
        <v>814</v>
      </c>
      <c r="D11" s="254" t="s">
        <v>1866</v>
      </c>
      <c r="E11" s="211">
        <v>4000</v>
      </c>
      <c r="F11" s="299"/>
      <c r="G11" s="300"/>
      <c r="H11" s="257" t="s">
        <v>815</v>
      </c>
      <c r="I11" s="254"/>
      <c r="J11" s="212">
        <v>300</v>
      </c>
      <c r="K11" s="302"/>
      <c r="L11" s="300"/>
      <c r="M11" s="257" t="s">
        <v>1092</v>
      </c>
      <c r="N11" s="444" t="s">
        <v>1093</v>
      </c>
      <c r="O11" s="212"/>
      <c r="P11" s="302"/>
      <c r="Q11" s="263"/>
      <c r="R11" s="1228" t="s">
        <v>1094</v>
      </c>
      <c r="S11" s="1228"/>
      <c r="T11" s="1228"/>
      <c r="U11" s="450"/>
      <c r="V11" s="451"/>
      <c r="W11" s="452" t="s">
        <v>2019</v>
      </c>
      <c r="X11" s="261"/>
    </row>
    <row r="12" spans="1:24" s="8" customFormat="1" ht="18" customHeight="1">
      <c r="A12" s="425"/>
      <c r="B12" s="256"/>
      <c r="C12" s="253" t="s">
        <v>816</v>
      </c>
      <c r="D12" s="254" t="s">
        <v>1871</v>
      </c>
      <c r="E12" s="211">
        <v>2450</v>
      </c>
      <c r="F12" s="299"/>
      <c r="G12" s="300"/>
      <c r="H12" s="257" t="s">
        <v>1095</v>
      </c>
      <c r="I12" s="444" t="s">
        <v>812</v>
      </c>
      <c r="J12" s="212"/>
      <c r="K12" s="302"/>
      <c r="L12" s="300"/>
      <c r="M12" s="257" t="s">
        <v>1095</v>
      </c>
      <c r="N12" s="444" t="s">
        <v>813</v>
      </c>
      <c r="O12" s="212"/>
      <c r="P12" s="302"/>
      <c r="Q12" s="263"/>
      <c r="R12" s="1228"/>
      <c r="S12" s="1228"/>
      <c r="T12" s="1228"/>
      <c r="U12" s="450"/>
      <c r="V12" s="451"/>
      <c r="W12" s="453"/>
      <c r="X12" s="430" t="s">
        <v>817</v>
      </c>
    </row>
    <row r="13" spans="1:24" s="8" customFormat="1" ht="18" customHeight="1">
      <c r="A13" s="425"/>
      <c r="B13" s="256"/>
      <c r="C13" s="253"/>
      <c r="D13" s="444"/>
      <c r="E13" s="211"/>
      <c r="F13" s="299"/>
      <c r="G13" s="469"/>
      <c r="H13" s="257"/>
      <c r="I13" s="444"/>
      <c r="J13" s="212"/>
      <c r="K13" s="472"/>
      <c r="L13" s="300"/>
      <c r="M13" s="257"/>
      <c r="N13" s="444"/>
      <c r="O13" s="212"/>
      <c r="P13" s="472"/>
      <c r="Q13" s="263"/>
      <c r="R13" s="803"/>
      <c r="S13" s="803"/>
      <c r="T13" s="803"/>
      <c r="U13" s="450"/>
      <c r="V13" s="455" t="s">
        <v>1096</v>
      </c>
      <c r="W13" s="448" t="s">
        <v>2059</v>
      </c>
      <c r="X13" s="261"/>
    </row>
    <row r="14" spans="1:24" s="8" customFormat="1" ht="18" customHeight="1">
      <c r="A14" s="425"/>
      <c r="B14" s="256"/>
      <c r="C14" s="253"/>
      <c r="D14" s="254"/>
      <c r="E14" s="211"/>
      <c r="F14" s="299"/>
      <c r="G14" s="454"/>
      <c r="H14" s="257"/>
      <c r="I14" s="254"/>
      <c r="J14" s="212"/>
      <c r="K14" s="303"/>
      <c r="L14" s="300"/>
      <c r="M14" s="257"/>
      <c r="N14" s="254"/>
      <c r="O14" s="212"/>
      <c r="P14" s="303"/>
      <c r="Q14" s="263"/>
      <c r="R14" s="1228"/>
      <c r="S14" s="1228"/>
      <c r="T14" s="1228"/>
      <c r="U14" s="450"/>
      <c r="V14" s="79"/>
      <c r="W14" s="73" t="s">
        <v>1945</v>
      </c>
      <c r="X14" s="68"/>
    </row>
    <row r="15" spans="1:24" s="8" customFormat="1" ht="19.5" customHeight="1" thickBot="1">
      <c r="A15" s="456"/>
      <c r="B15" s="1222">
        <f>COUNTA(C8:C14)</f>
        <v>5</v>
      </c>
      <c r="C15" s="1099"/>
      <c r="D15" s="1100"/>
      <c r="E15" s="170">
        <f>SUM(E8:E14)</f>
        <v>11150</v>
      </c>
      <c r="F15" s="338">
        <f>SUM(F8:F14)</f>
        <v>0</v>
      </c>
      <c r="G15" s="1223">
        <f>COUNTA(H8:H14)</f>
        <v>3</v>
      </c>
      <c r="H15" s="1224"/>
      <c r="I15" s="1225"/>
      <c r="J15" s="105">
        <f>SUM(J8:J14)</f>
        <v>300</v>
      </c>
      <c r="K15" s="297">
        <f>SUM(K8:K14)</f>
        <v>0</v>
      </c>
      <c r="L15" s="1101">
        <f>COUNTA(M8:M14)</f>
        <v>5</v>
      </c>
      <c r="M15" s="1102"/>
      <c r="N15" s="1103"/>
      <c r="O15" s="105">
        <f>SUM(O8:O14)</f>
        <v>0</v>
      </c>
      <c r="P15" s="298">
        <f>SUM(P8:P14)</f>
        <v>0</v>
      </c>
      <c r="Q15" s="1229"/>
      <c r="R15" s="1230"/>
      <c r="S15" s="1230"/>
      <c r="T15" s="457"/>
      <c r="U15" s="458"/>
      <c r="V15" s="459"/>
      <c r="W15" s="460" t="s">
        <v>1990</v>
      </c>
      <c r="X15" s="71"/>
    </row>
    <row r="16" spans="1:24" ht="9.9499999999999993" customHeight="1">
      <c r="A16" s="266"/>
      <c r="B16" s="266"/>
      <c r="C16" s="267"/>
      <c r="D16" s="268"/>
      <c r="E16" s="269"/>
      <c r="F16" s="269"/>
      <c r="G16" s="269"/>
      <c r="H16" s="267"/>
      <c r="I16" s="270"/>
      <c r="J16" s="271"/>
      <c r="K16" s="269"/>
      <c r="L16" s="269"/>
      <c r="M16" s="267"/>
      <c r="N16" s="270"/>
      <c r="O16" s="271"/>
      <c r="P16" s="271"/>
      <c r="Q16" s="269"/>
      <c r="R16" s="267"/>
      <c r="S16" s="270"/>
      <c r="T16" s="271"/>
      <c r="U16" s="271"/>
      <c r="V16" s="1221" t="s">
        <v>769</v>
      </c>
      <c r="W16" s="1221"/>
      <c r="X16" s="1221"/>
    </row>
    <row r="17" spans="1:24" s="9" customFormat="1" ht="21" customHeight="1" thickBot="1">
      <c r="A17" s="461" t="s">
        <v>1068</v>
      </c>
      <c r="B17" s="236"/>
      <c r="C17" s="235" t="s">
        <v>1098</v>
      </c>
      <c r="D17" s="236"/>
      <c r="E17" s="237"/>
      <c r="F17" s="417"/>
      <c r="G17" s="1105" t="s">
        <v>771</v>
      </c>
      <c r="H17" s="1106"/>
      <c r="I17" s="1104">
        <f>E23+J23+O23+T23</f>
        <v>8700</v>
      </c>
      <c r="J17" s="1104"/>
      <c r="K17" s="1104"/>
      <c r="L17" s="418"/>
      <c r="M17" s="277"/>
      <c r="N17" s="182"/>
      <c r="O17" s="238"/>
      <c r="P17" s="238"/>
      <c r="Q17" s="238"/>
      <c r="R17" s="240"/>
      <c r="S17" s="182"/>
      <c r="T17" s="238"/>
      <c r="U17" s="238"/>
      <c r="V17" s="238"/>
      <c r="W17" s="1096">
        <f>尾張表紙!T42</f>
        <v>45778</v>
      </c>
      <c r="X17" s="1097"/>
    </row>
    <row r="18" spans="1:24" s="9" customFormat="1" ht="19.5" customHeight="1">
      <c r="A18" s="420" t="s">
        <v>1069</v>
      </c>
      <c r="B18" s="421" t="s">
        <v>232</v>
      </c>
      <c r="C18" s="422"/>
      <c r="D18" s="423"/>
      <c r="E18" s="424"/>
      <c r="F18" s="245" t="s">
        <v>1070</v>
      </c>
      <c r="G18" s="178" t="s">
        <v>233</v>
      </c>
      <c r="H18" s="178"/>
      <c r="I18" s="247"/>
      <c r="J18" s="248"/>
      <c r="K18" s="246" t="s">
        <v>1070</v>
      </c>
      <c r="L18" s="179" t="s">
        <v>236</v>
      </c>
      <c r="M18" s="178"/>
      <c r="N18" s="247"/>
      <c r="O18" s="248"/>
      <c r="P18" s="246" t="s">
        <v>1070</v>
      </c>
      <c r="Q18" s="179" t="s">
        <v>355</v>
      </c>
      <c r="R18" s="178"/>
      <c r="S18" s="247"/>
      <c r="T18" s="248"/>
      <c r="U18" s="246" t="s">
        <v>1070</v>
      </c>
      <c r="V18" s="179" t="s">
        <v>1071</v>
      </c>
      <c r="W18" s="178"/>
      <c r="X18" s="251"/>
    </row>
    <row r="19" spans="1:24" s="8" customFormat="1" ht="18" customHeight="1">
      <c r="A19" s="442"/>
      <c r="B19" s="256"/>
      <c r="C19" s="253" t="s">
        <v>818</v>
      </c>
      <c r="D19" s="444" t="s">
        <v>1870</v>
      </c>
      <c r="E19" s="211">
        <v>2200</v>
      </c>
      <c r="F19" s="299"/>
      <c r="G19" s="443"/>
      <c r="H19" s="257" t="s">
        <v>1099</v>
      </c>
      <c r="I19" s="444" t="s">
        <v>812</v>
      </c>
      <c r="J19" s="212"/>
      <c r="K19" s="301"/>
      <c r="L19" s="300"/>
      <c r="M19" s="257" t="s">
        <v>1099</v>
      </c>
      <c r="N19" s="444" t="s">
        <v>813</v>
      </c>
      <c r="O19" s="212"/>
      <c r="P19" s="301"/>
      <c r="Q19" s="256" t="s">
        <v>802</v>
      </c>
      <c r="R19" s="257" t="s">
        <v>819</v>
      </c>
      <c r="S19" s="258"/>
      <c r="T19" s="462">
        <v>450</v>
      </c>
      <c r="U19" s="301"/>
      <c r="V19" s="463" t="s">
        <v>820</v>
      </c>
      <c r="W19" s="275"/>
      <c r="X19" s="261"/>
    </row>
    <row r="20" spans="1:24" s="8" customFormat="1" ht="18" customHeight="1">
      <c r="A20" s="488"/>
      <c r="B20" s="465"/>
      <c r="C20" s="466" t="s">
        <v>1969</v>
      </c>
      <c r="D20" s="444" t="s">
        <v>1870</v>
      </c>
      <c r="E20" s="467">
        <v>2400</v>
      </c>
      <c r="F20" s="468"/>
      <c r="G20" s="451"/>
      <c r="H20" s="470" t="s">
        <v>1970</v>
      </c>
      <c r="I20" s="444" t="s">
        <v>812</v>
      </c>
      <c r="J20" s="471"/>
      <c r="K20" s="1018"/>
      <c r="L20" s="469"/>
      <c r="M20" s="470" t="s">
        <v>1970</v>
      </c>
      <c r="N20" s="444" t="s">
        <v>219</v>
      </c>
      <c r="O20" s="471"/>
      <c r="P20" s="1018"/>
      <c r="Q20" s="465"/>
      <c r="R20" s="470" t="s">
        <v>821</v>
      </c>
      <c r="S20" s="473"/>
      <c r="T20" s="474">
        <v>350</v>
      </c>
      <c r="U20" s="1018"/>
      <c r="V20" s="463"/>
      <c r="W20" s="452" t="s">
        <v>1946</v>
      </c>
      <c r="X20" s="261"/>
    </row>
    <row r="21" spans="1:24" s="8" customFormat="1" ht="18" customHeight="1">
      <c r="A21" s="464"/>
      <c r="B21" s="465"/>
      <c r="C21" s="466" t="s">
        <v>1958</v>
      </c>
      <c r="D21" s="444" t="s">
        <v>1870</v>
      </c>
      <c r="E21" s="554">
        <v>2250</v>
      </c>
      <c r="F21" s="468"/>
      <c r="G21" s="469"/>
      <c r="H21" s="470" t="s">
        <v>1959</v>
      </c>
      <c r="I21" s="444" t="s">
        <v>812</v>
      </c>
      <c r="J21" s="471"/>
      <c r="K21" s="472"/>
      <c r="L21" s="469"/>
      <c r="M21" s="470" t="s">
        <v>1959</v>
      </c>
      <c r="N21" s="444" t="s">
        <v>813</v>
      </c>
      <c r="O21" s="471"/>
      <c r="P21" s="472"/>
      <c r="Q21" s="465"/>
      <c r="R21" s="470"/>
      <c r="S21" s="473"/>
      <c r="T21" s="474"/>
      <c r="U21" s="472"/>
      <c r="V21" s="426"/>
      <c r="W21" s="452"/>
      <c r="X21" s="475"/>
    </row>
    <row r="22" spans="1:24" s="8" customFormat="1" ht="18" customHeight="1">
      <c r="A22" s="476" t="s">
        <v>354</v>
      </c>
      <c r="B22" s="477"/>
      <c r="C22" s="478" t="s">
        <v>822</v>
      </c>
      <c r="D22" s="479" t="s">
        <v>1872</v>
      </c>
      <c r="E22" s="511">
        <v>1050</v>
      </c>
      <c r="F22" s="480"/>
      <c r="G22" s="481"/>
      <c r="H22" s="482" t="s">
        <v>1100</v>
      </c>
      <c r="I22" s="479" t="s">
        <v>1633</v>
      </c>
      <c r="J22" s="483"/>
      <c r="K22" s="484"/>
      <c r="L22" s="481"/>
      <c r="M22" s="482" t="s">
        <v>1100</v>
      </c>
      <c r="N22" s="479" t="s">
        <v>1634</v>
      </c>
      <c r="O22" s="483"/>
      <c r="P22" s="484"/>
      <c r="Q22" s="477"/>
      <c r="R22" s="482"/>
      <c r="S22" s="485"/>
      <c r="T22" s="483"/>
      <c r="U22" s="484"/>
      <c r="V22" s="256" t="s">
        <v>802</v>
      </c>
      <c r="W22" s="262" t="s">
        <v>1101</v>
      </c>
      <c r="X22" s="261"/>
    </row>
    <row r="23" spans="1:24" s="8" customFormat="1" ht="19.5" customHeight="1" thickBot="1">
      <c r="A23" s="456"/>
      <c r="B23" s="1222">
        <f>COUNTA(C19:C22)</f>
        <v>4</v>
      </c>
      <c r="C23" s="1099"/>
      <c r="D23" s="1100"/>
      <c r="E23" s="170">
        <f>SUM(E19:E22)</f>
        <v>7900</v>
      </c>
      <c r="F23" s="338">
        <f>SUM(F19:F22)</f>
        <v>0</v>
      </c>
      <c r="G23" s="1223">
        <f>COUNTA(H19:H22)</f>
        <v>4</v>
      </c>
      <c r="H23" s="1224"/>
      <c r="I23" s="1225"/>
      <c r="J23" s="105"/>
      <c r="K23" s="486"/>
      <c r="L23" s="1101">
        <f>COUNTA(M19:M22)</f>
        <v>4</v>
      </c>
      <c r="M23" s="1102"/>
      <c r="N23" s="1103"/>
      <c r="O23" s="105"/>
      <c r="P23" s="487"/>
      <c r="Q23" s="1101">
        <f>COUNTA(R19:R22)</f>
        <v>2</v>
      </c>
      <c r="R23" s="1102"/>
      <c r="S23" s="1103"/>
      <c r="T23" s="105">
        <f>SUM(T19:T22)</f>
        <v>800</v>
      </c>
      <c r="U23" s="298">
        <f>SUM(U19:U22)</f>
        <v>0</v>
      </c>
      <c r="V23" s="459"/>
      <c r="W23" s="460"/>
      <c r="X23" s="71"/>
    </row>
    <row r="24" spans="1:24" ht="9.9499999999999993" customHeight="1">
      <c r="A24" s="266"/>
      <c r="B24" s="266"/>
      <c r="C24" s="267"/>
      <c r="D24" s="268"/>
      <c r="E24" s="269"/>
      <c r="F24" s="269"/>
      <c r="G24" s="269"/>
      <c r="H24" s="267"/>
      <c r="I24" s="270"/>
      <c r="J24" s="271"/>
      <c r="K24" s="269"/>
      <c r="L24" s="269"/>
      <c r="M24" s="267"/>
      <c r="N24" s="270"/>
      <c r="O24" s="271"/>
      <c r="P24" s="271"/>
      <c r="Q24" s="269"/>
      <c r="R24" s="267"/>
      <c r="S24" s="270"/>
      <c r="T24" s="271"/>
      <c r="U24" s="271"/>
      <c r="V24" s="1221" t="s">
        <v>769</v>
      </c>
      <c r="W24" s="1221"/>
      <c r="X24" s="1221"/>
    </row>
    <row r="25" spans="1:24" s="9" customFormat="1" ht="21" customHeight="1" thickBot="1">
      <c r="A25" s="461" t="s">
        <v>1102</v>
      </c>
      <c r="B25" s="236"/>
      <c r="C25" s="235" t="s">
        <v>1103</v>
      </c>
      <c r="D25" s="236"/>
      <c r="E25" s="237"/>
      <c r="F25" s="417"/>
      <c r="G25" s="1105" t="s">
        <v>771</v>
      </c>
      <c r="H25" s="1106"/>
      <c r="I25" s="1104">
        <f>E33+J33+O33+T33</f>
        <v>15300</v>
      </c>
      <c r="J25" s="1104"/>
      <c r="K25" s="1104"/>
      <c r="L25" s="238"/>
      <c r="M25" s="277"/>
      <c r="N25" s="182"/>
      <c r="O25" s="238"/>
      <c r="P25" s="238"/>
      <c r="Q25" s="238"/>
      <c r="R25" s="240"/>
      <c r="S25" s="182"/>
      <c r="T25" s="238"/>
      <c r="U25" s="238"/>
      <c r="V25" s="238"/>
      <c r="W25" s="1096">
        <f>尾張表紙!T42</f>
        <v>45778</v>
      </c>
      <c r="X25" s="1097"/>
    </row>
    <row r="26" spans="1:24" s="9" customFormat="1" ht="19.5" customHeight="1">
      <c r="A26" s="420" t="s">
        <v>1069</v>
      </c>
      <c r="B26" s="421" t="s">
        <v>232</v>
      </c>
      <c r="C26" s="422"/>
      <c r="D26" s="423"/>
      <c r="E26" s="424"/>
      <c r="F26" s="245" t="s">
        <v>1070</v>
      </c>
      <c r="G26" s="178" t="s">
        <v>233</v>
      </c>
      <c r="H26" s="178"/>
      <c r="I26" s="247"/>
      <c r="J26" s="248"/>
      <c r="K26" s="246" t="s">
        <v>1070</v>
      </c>
      <c r="L26" s="179" t="s">
        <v>236</v>
      </c>
      <c r="M26" s="178"/>
      <c r="N26" s="247"/>
      <c r="O26" s="248"/>
      <c r="P26" s="246" t="s">
        <v>1070</v>
      </c>
      <c r="Q26" s="179" t="s">
        <v>355</v>
      </c>
      <c r="R26" s="178"/>
      <c r="S26" s="247"/>
      <c r="T26" s="248"/>
      <c r="U26" s="246" t="s">
        <v>1070</v>
      </c>
      <c r="V26" s="179" t="s">
        <v>1071</v>
      </c>
      <c r="W26" s="178"/>
      <c r="X26" s="251"/>
    </row>
    <row r="27" spans="1:24" s="8" customFormat="1" ht="18" customHeight="1">
      <c r="A27" s="1233" t="s">
        <v>1104</v>
      </c>
      <c r="B27" s="256"/>
      <c r="C27" s="253" t="s">
        <v>823</v>
      </c>
      <c r="D27" s="254" t="s">
        <v>1866</v>
      </c>
      <c r="E27" s="211">
        <v>2450</v>
      </c>
      <c r="F27" s="299"/>
      <c r="G27" s="443"/>
      <c r="H27" s="257" t="s">
        <v>823</v>
      </c>
      <c r="I27" s="254"/>
      <c r="J27" s="212">
        <v>400</v>
      </c>
      <c r="K27" s="301"/>
      <c r="L27" s="256"/>
      <c r="M27" s="257" t="s">
        <v>1105</v>
      </c>
      <c r="N27" s="254" t="s">
        <v>1106</v>
      </c>
      <c r="O27" s="212"/>
      <c r="P27" s="301"/>
      <c r="Q27" s="256"/>
      <c r="R27" s="257" t="s">
        <v>824</v>
      </c>
      <c r="S27" s="258"/>
      <c r="T27" s="212">
        <v>650</v>
      </c>
      <c r="U27" s="301"/>
      <c r="V27" s="463" t="s">
        <v>830</v>
      </c>
      <c r="W27" s="275"/>
      <c r="X27" s="430"/>
    </row>
    <row r="28" spans="1:24" s="8" customFormat="1" ht="18" customHeight="1">
      <c r="A28" s="1232"/>
      <c r="B28" s="465"/>
      <c r="C28" s="466" t="s">
        <v>825</v>
      </c>
      <c r="D28" s="254" t="s">
        <v>1871</v>
      </c>
      <c r="E28" s="211">
        <v>1350</v>
      </c>
      <c r="F28" s="299"/>
      <c r="G28" s="469"/>
      <c r="H28" s="470" t="s">
        <v>1938</v>
      </c>
      <c r="I28" s="444" t="s">
        <v>812</v>
      </c>
      <c r="J28" s="471" t="s">
        <v>1107</v>
      </c>
      <c r="K28" s="302"/>
      <c r="L28" s="465"/>
      <c r="M28" s="470" t="s">
        <v>1108</v>
      </c>
      <c r="N28" s="444" t="s">
        <v>219</v>
      </c>
      <c r="O28" s="471"/>
      <c r="P28" s="302"/>
      <c r="Q28" s="465"/>
      <c r="R28" s="470"/>
      <c r="S28" s="473"/>
      <c r="T28" s="471"/>
      <c r="U28" s="302"/>
      <c r="V28" s="426"/>
      <c r="W28" s="262" t="s">
        <v>2060</v>
      </c>
      <c r="X28" s="495"/>
    </row>
    <row r="29" spans="1:24" s="8" customFormat="1" ht="18" customHeight="1">
      <c r="A29" s="1232"/>
      <c r="B29" s="256"/>
      <c r="C29" s="253" t="s">
        <v>826</v>
      </c>
      <c r="D29" s="254" t="s">
        <v>1866</v>
      </c>
      <c r="E29" s="211">
        <v>1500</v>
      </c>
      <c r="F29" s="299"/>
      <c r="G29" s="300"/>
      <c r="H29" s="257"/>
      <c r="I29" s="254"/>
      <c r="J29" s="212"/>
      <c r="K29" s="302"/>
      <c r="L29" s="256"/>
      <c r="M29" s="257" t="s">
        <v>1111</v>
      </c>
      <c r="N29" s="444" t="s">
        <v>4</v>
      </c>
      <c r="O29" s="212"/>
      <c r="P29" s="302"/>
      <c r="Q29" s="290"/>
      <c r="R29" s="257"/>
      <c r="S29" s="289"/>
      <c r="T29" s="212"/>
      <c r="U29" s="302"/>
      <c r="V29" s="426"/>
      <c r="W29" s="452" t="s">
        <v>2061</v>
      </c>
      <c r="X29" s="475"/>
    </row>
    <row r="30" spans="1:24" s="8" customFormat="1" ht="18" customHeight="1">
      <c r="A30" s="496" t="s">
        <v>1112</v>
      </c>
      <c r="B30" s="497"/>
      <c r="C30" s="498" t="s">
        <v>827</v>
      </c>
      <c r="D30" s="499" t="s">
        <v>1866</v>
      </c>
      <c r="E30" s="500">
        <v>3750</v>
      </c>
      <c r="F30" s="501"/>
      <c r="G30" s="502"/>
      <c r="H30" s="503" t="s">
        <v>827</v>
      </c>
      <c r="I30" s="499"/>
      <c r="J30" s="504">
        <v>150</v>
      </c>
      <c r="K30" s="505"/>
      <c r="L30" s="497"/>
      <c r="M30" s="503" t="s">
        <v>1114</v>
      </c>
      <c r="N30" s="499" t="s">
        <v>1115</v>
      </c>
      <c r="O30" s="504"/>
      <c r="P30" s="505"/>
      <c r="Q30" s="506"/>
      <c r="R30" s="503" t="s">
        <v>827</v>
      </c>
      <c r="S30" s="507"/>
      <c r="T30" s="504">
        <v>200</v>
      </c>
      <c r="U30" s="505"/>
      <c r="V30" s="426"/>
      <c r="W30" s="452"/>
      <c r="X30" s="430" t="s">
        <v>817</v>
      </c>
    </row>
    <row r="31" spans="1:24" s="8" customFormat="1" ht="18" customHeight="1">
      <c r="A31" s="1232" t="s">
        <v>1116</v>
      </c>
      <c r="B31" s="508"/>
      <c r="C31" s="509" t="s">
        <v>828</v>
      </c>
      <c r="D31" s="444" t="s">
        <v>1870</v>
      </c>
      <c r="E31" s="511">
        <v>2200</v>
      </c>
      <c r="F31" s="512"/>
      <c r="G31" s="513"/>
      <c r="H31" s="514" t="s">
        <v>1939</v>
      </c>
      <c r="I31" s="444" t="s">
        <v>812</v>
      </c>
      <c r="J31" s="433"/>
      <c r="K31" s="515"/>
      <c r="L31" s="508"/>
      <c r="M31" s="514" t="s">
        <v>828</v>
      </c>
      <c r="N31" s="444" t="s">
        <v>219</v>
      </c>
      <c r="O31" s="433"/>
      <c r="P31" s="515"/>
      <c r="Q31" s="516"/>
      <c r="R31" s="514" t="s">
        <v>829</v>
      </c>
      <c r="S31" s="517"/>
      <c r="T31" s="433">
        <v>500</v>
      </c>
      <c r="U31" s="515"/>
      <c r="V31" s="463"/>
      <c r="W31" s="275"/>
      <c r="X31" s="430"/>
    </row>
    <row r="32" spans="1:24" s="8" customFormat="1" ht="18" customHeight="1">
      <c r="A32" s="1232"/>
      <c r="B32" s="465"/>
      <c r="C32" s="466" t="s">
        <v>831</v>
      </c>
      <c r="D32" s="254" t="s">
        <v>1871</v>
      </c>
      <c r="E32" s="211">
        <v>2150</v>
      </c>
      <c r="F32" s="468"/>
      <c r="G32" s="469"/>
      <c r="H32" s="470" t="s">
        <v>1940</v>
      </c>
      <c r="I32" s="444" t="s">
        <v>812</v>
      </c>
      <c r="J32" s="471"/>
      <c r="K32" s="472"/>
      <c r="L32" s="465"/>
      <c r="M32" s="470" t="s">
        <v>1117</v>
      </c>
      <c r="N32" s="444" t="s">
        <v>219</v>
      </c>
      <c r="O32" s="471"/>
      <c r="P32" s="472"/>
      <c r="Q32" s="518"/>
      <c r="R32" s="470"/>
      <c r="S32" s="519"/>
      <c r="T32" s="471"/>
      <c r="U32" s="472"/>
      <c r="V32" s="426"/>
      <c r="W32" s="452"/>
      <c r="X32" s="495"/>
    </row>
    <row r="33" spans="1:24" s="8" customFormat="1" ht="19.5" customHeight="1" thickBot="1">
      <c r="A33" s="456"/>
      <c r="B33" s="1222">
        <f>COUNTA(C27:C32)</f>
        <v>6</v>
      </c>
      <c r="C33" s="1099"/>
      <c r="D33" s="1100"/>
      <c r="E33" s="170">
        <f>SUM(E27:E32)</f>
        <v>13400</v>
      </c>
      <c r="F33" s="338">
        <f>SUM(F27:F32)</f>
        <v>0</v>
      </c>
      <c r="G33" s="1223">
        <f>COUNTA(H27:H32)</f>
        <v>5</v>
      </c>
      <c r="H33" s="1224"/>
      <c r="I33" s="1225"/>
      <c r="J33" s="105">
        <f>SUM(J27:J32)</f>
        <v>550</v>
      </c>
      <c r="K33" s="520">
        <f>SUM(K27:K32)</f>
        <v>0</v>
      </c>
      <c r="L33" s="1101">
        <f>COUNTA(M27:M32)</f>
        <v>6</v>
      </c>
      <c r="M33" s="1102"/>
      <c r="N33" s="1103"/>
      <c r="O33" s="105">
        <f>SUM(O27:O32)</f>
        <v>0</v>
      </c>
      <c r="P33" s="297">
        <f>SUM(P27:P32)</f>
        <v>0</v>
      </c>
      <c r="Q33" s="1101">
        <f>COUNTA(R27:R32)</f>
        <v>3</v>
      </c>
      <c r="R33" s="1102"/>
      <c r="S33" s="1103"/>
      <c r="T33" s="105">
        <f>SUM(T27:T32)</f>
        <v>1350</v>
      </c>
      <c r="U33" s="298">
        <f>SUM(U27:U32)</f>
        <v>0</v>
      </c>
      <c r="V33" s="521"/>
      <c r="W33" s="70"/>
      <c r="X33" s="71"/>
    </row>
    <row r="34" spans="1:24" ht="9.9499999999999993" customHeight="1">
      <c r="V34" s="1221" t="s">
        <v>769</v>
      </c>
      <c r="W34" s="1221"/>
      <c r="X34" s="1221"/>
    </row>
    <row r="35" spans="1:24" s="9" customFormat="1" ht="21" customHeight="1" thickBot="1">
      <c r="A35" s="461" t="s">
        <v>1102</v>
      </c>
      <c r="B35" s="236"/>
      <c r="C35" s="235" t="s">
        <v>1118</v>
      </c>
      <c r="D35" s="236"/>
      <c r="E35" s="237"/>
      <c r="F35" s="417"/>
      <c r="G35" s="1105" t="s">
        <v>771</v>
      </c>
      <c r="H35" s="1106"/>
      <c r="I35" s="1104">
        <f>E46+J46+O46+T46</f>
        <v>12700</v>
      </c>
      <c r="J35" s="1104"/>
      <c r="K35" s="1104"/>
      <c r="L35" s="238"/>
      <c r="M35" s="277"/>
      <c r="N35" s="182"/>
      <c r="O35" s="238"/>
      <c r="P35" s="238"/>
      <c r="Q35" s="238"/>
      <c r="R35" s="240"/>
      <c r="S35" s="182"/>
      <c r="T35" s="238"/>
      <c r="U35" s="238"/>
      <c r="V35" s="238"/>
      <c r="W35" s="1096">
        <f>尾張表紙!T42</f>
        <v>45778</v>
      </c>
      <c r="X35" s="1097"/>
    </row>
    <row r="36" spans="1:24" s="9" customFormat="1" ht="19.5" customHeight="1">
      <c r="A36" s="420" t="s">
        <v>1069</v>
      </c>
      <c r="B36" s="421" t="s">
        <v>232</v>
      </c>
      <c r="C36" s="422"/>
      <c r="D36" s="423"/>
      <c r="E36" s="424"/>
      <c r="F36" s="245" t="s">
        <v>1070</v>
      </c>
      <c r="G36" s="178" t="s">
        <v>233</v>
      </c>
      <c r="H36" s="178"/>
      <c r="I36" s="247"/>
      <c r="J36" s="248"/>
      <c r="K36" s="246" t="s">
        <v>1070</v>
      </c>
      <c r="L36" s="179" t="s">
        <v>236</v>
      </c>
      <c r="M36" s="178"/>
      <c r="N36" s="247"/>
      <c r="O36" s="248"/>
      <c r="P36" s="246" t="s">
        <v>1070</v>
      </c>
      <c r="Q36" s="179" t="s">
        <v>355</v>
      </c>
      <c r="R36" s="178"/>
      <c r="S36" s="247"/>
      <c r="T36" s="248"/>
      <c r="U36" s="246" t="s">
        <v>1070</v>
      </c>
      <c r="V36" s="179" t="s">
        <v>1071</v>
      </c>
      <c r="W36" s="178"/>
      <c r="X36" s="251"/>
    </row>
    <row r="37" spans="1:24" s="8" customFormat="1" ht="18" customHeight="1">
      <c r="A37" s="1234" t="s">
        <v>1119</v>
      </c>
      <c r="B37" s="522"/>
      <c r="C37" s="523" t="s">
        <v>832</v>
      </c>
      <c r="D37" s="254" t="s">
        <v>1866</v>
      </c>
      <c r="E37" s="211">
        <v>2100</v>
      </c>
      <c r="F37" s="512"/>
      <c r="G37" s="443"/>
      <c r="H37" s="524" t="s">
        <v>832</v>
      </c>
      <c r="I37" s="525"/>
      <c r="J37" s="526">
        <v>500</v>
      </c>
      <c r="K37" s="515"/>
      <c r="L37" s="522"/>
      <c r="M37" s="524" t="s">
        <v>1121</v>
      </c>
      <c r="N37" s="525" t="s">
        <v>1093</v>
      </c>
      <c r="O37" s="526"/>
      <c r="P37" s="515"/>
      <c r="Q37" s="527"/>
      <c r="R37" s="524" t="s">
        <v>832</v>
      </c>
      <c r="S37" s="528"/>
      <c r="T37" s="526">
        <v>300</v>
      </c>
      <c r="U37" s="515"/>
      <c r="V37" s="463" t="s">
        <v>1443</v>
      </c>
      <c r="W37" s="275"/>
      <c r="X37" s="261"/>
    </row>
    <row r="38" spans="1:24" s="8" customFormat="1" ht="18" customHeight="1">
      <c r="A38" s="1235"/>
      <c r="B38" s="256"/>
      <c r="C38" s="253" t="s">
        <v>833</v>
      </c>
      <c r="D38" s="254" t="s">
        <v>1079</v>
      </c>
      <c r="E38" s="211">
        <v>1250</v>
      </c>
      <c r="F38" s="299"/>
      <c r="G38" s="300"/>
      <c r="H38" s="257"/>
      <c r="I38" s="254"/>
      <c r="J38" s="212" t="s">
        <v>1122</v>
      </c>
      <c r="K38" s="302"/>
      <c r="L38" s="256"/>
      <c r="M38" s="257" t="s">
        <v>1123</v>
      </c>
      <c r="N38" s="254" t="s">
        <v>781</v>
      </c>
      <c r="O38" s="212"/>
      <c r="P38" s="302"/>
      <c r="Q38" s="290"/>
      <c r="R38" s="257"/>
      <c r="S38" s="289"/>
      <c r="T38" s="212"/>
      <c r="U38" s="302"/>
      <c r="V38" s="426"/>
      <c r="W38" s="262" t="s">
        <v>1845</v>
      </c>
      <c r="X38" s="475"/>
    </row>
    <row r="39" spans="1:24" s="8" customFormat="1" ht="18" customHeight="1">
      <c r="A39" s="1235"/>
      <c r="B39" s="465"/>
      <c r="C39" s="466" t="s">
        <v>834</v>
      </c>
      <c r="D39" s="444" t="s">
        <v>811</v>
      </c>
      <c r="E39" s="211">
        <v>900</v>
      </c>
      <c r="F39" s="299"/>
      <c r="G39" s="469"/>
      <c r="H39" s="470" t="s">
        <v>1124</v>
      </c>
      <c r="I39" s="444" t="s">
        <v>1125</v>
      </c>
      <c r="J39" s="471" t="s">
        <v>1126</v>
      </c>
      <c r="K39" s="302"/>
      <c r="L39" s="465"/>
      <c r="M39" s="470" t="s">
        <v>1124</v>
      </c>
      <c r="N39" s="444" t="s">
        <v>1127</v>
      </c>
      <c r="O39" s="471"/>
      <c r="P39" s="302"/>
      <c r="Q39" s="518"/>
      <c r="R39" s="470"/>
      <c r="S39" s="519"/>
      <c r="T39" s="471"/>
      <c r="U39" s="302"/>
      <c r="V39" s="263"/>
      <c r="W39" s="262" t="s">
        <v>1991</v>
      </c>
      <c r="X39" s="430"/>
    </row>
    <row r="40" spans="1:24" s="8" customFormat="1" ht="18" customHeight="1">
      <c r="A40" s="1236"/>
      <c r="B40" s="529"/>
      <c r="C40" s="466" t="s">
        <v>835</v>
      </c>
      <c r="D40" s="444" t="s">
        <v>1866</v>
      </c>
      <c r="E40" s="467">
        <v>1750</v>
      </c>
      <c r="F40" s="490"/>
      <c r="G40" s="469"/>
      <c r="H40" s="470"/>
      <c r="I40" s="444"/>
      <c r="J40" s="471"/>
      <c r="K40" s="493"/>
      <c r="L40" s="465"/>
      <c r="M40" s="530" t="s">
        <v>1128</v>
      </c>
      <c r="N40" s="531" t="s">
        <v>1129</v>
      </c>
      <c r="O40" s="532"/>
      <c r="P40" s="493"/>
      <c r="Q40" s="533"/>
      <c r="R40" s="530"/>
      <c r="S40" s="534"/>
      <c r="T40" s="532"/>
      <c r="U40" s="493"/>
      <c r="V40" s="463"/>
      <c r="W40" s="275"/>
      <c r="X40" s="261"/>
    </row>
    <row r="41" spans="1:24" s="8" customFormat="1" ht="18" customHeight="1">
      <c r="A41" s="496" t="s">
        <v>1611</v>
      </c>
      <c r="B41" s="497"/>
      <c r="C41" s="498" t="s">
        <v>1610</v>
      </c>
      <c r="D41" s="499" t="s">
        <v>1870</v>
      </c>
      <c r="E41" s="500">
        <v>1250</v>
      </c>
      <c r="F41" s="501"/>
      <c r="G41" s="502"/>
      <c r="H41" s="503" t="s">
        <v>1130</v>
      </c>
      <c r="I41" s="499" t="s">
        <v>1131</v>
      </c>
      <c r="J41" s="504"/>
      <c r="K41" s="505"/>
      <c r="L41" s="497"/>
      <c r="M41" s="503" t="s">
        <v>1130</v>
      </c>
      <c r="N41" s="535" t="s">
        <v>1132</v>
      </c>
      <c r="O41" s="504"/>
      <c r="P41" s="505"/>
      <c r="Q41" s="263"/>
      <c r="R41" s="453"/>
      <c r="S41" s="494"/>
      <c r="T41" s="492"/>
      <c r="U41" s="505"/>
      <c r="V41" s="463"/>
      <c r="W41" s="275"/>
      <c r="X41" s="430"/>
    </row>
    <row r="42" spans="1:24" s="8" customFormat="1" ht="18" customHeight="1">
      <c r="A42" s="1233" t="s">
        <v>1133</v>
      </c>
      <c r="B42" s="508"/>
      <c r="C42" s="509" t="s">
        <v>836</v>
      </c>
      <c r="D42" s="525" t="s">
        <v>34</v>
      </c>
      <c r="E42" s="511">
        <v>1550</v>
      </c>
      <c r="F42" s="512"/>
      <c r="G42" s="513"/>
      <c r="H42" s="514" t="s">
        <v>1134</v>
      </c>
      <c r="I42" s="444" t="s">
        <v>812</v>
      </c>
      <c r="J42" s="433"/>
      <c r="K42" s="515"/>
      <c r="L42" s="508"/>
      <c r="M42" s="514" t="s">
        <v>1134</v>
      </c>
      <c r="N42" s="444" t="s">
        <v>219</v>
      </c>
      <c r="O42" s="433"/>
      <c r="P42" s="515"/>
      <c r="Q42" s="527"/>
      <c r="R42" s="524"/>
      <c r="S42" s="528"/>
      <c r="T42" s="526"/>
      <c r="U42" s="515"/>
      <c r="V42" s="426"/>
      <c r="W42" s="260"/>
      <c r="X42" s="536"/>
    </row>
    <row r="43" spans="1:24" s="8" customFormat="1" ht="18" customHeight="1">
      <c r="A43" s="1232"/>
      <c r="B43" s="256"/>
      <c r="C43" s="253" t="s">
        <v>837</v>
      </c>
      <c r="D43" s="254" t="s">
        <v>1871</v>
      </c>
      <c r="E43" s="211">
        <v>1400</v>
      </c>
      <c r="F43" s="299"/>
      <c r="G43" s="300"/>
      <c r="H43" s="257" t="s">
        <v>1135</v>
      </c>
      <c r="I43" s="444" t="s">
        <v>812</v>
      </c>
      <c r="J43" s="212"/>
      <c r="K43" s="302"/>
      <c r="L43" s="256"/>
      <c r="M43" s="257" t="s">
        <v>1135</v>
      </c>
      <c r="N43" s="444" t="s">
        <v>219</v>
      </c>
      <c r="O43" s="212"/>
      <c r="P43" s="302"/>
      <c r="Q43" s="290"/>
      <c r="R43" s="257"/>
      <c r="S43" s="289"/>
      <c r="T43" s="212"/>
      <c r="U43" s="302"/>
      <c r="V43" s="426"/>
      <c r="W43" s="262"/>
      <c r="X43" s="261"/>
    </row>
    <row r="44" spans="1:24" s="8" customFormat="1" ht="18" customHeight="1">
      <c r="A44" s="1232"/>
      <c r="B44" s="256"/>
      <c r="C44" s="253" t="s">
        <v>838</v>
      </c>
      <c r="D44" s="254" t="s">
        <v>34</v>
      </c>
      <c r="E44" s="211">
        <v>900</v>
      </c>
      <c r="F44" s="299"/>
      <c r="G44" s="300"/>
      <c r="H44" s="257" t="s">
        <v>1136</v>
      </c>
      <c r="I44" s="444" t="s">
        <v>812</v>
      </c>
      <c r="J44" s="212"/>
      <c r="K44" s="302"/>
      <c r="L44" s="256"/>
      <c r="M44" s="257" t="s">
        <v>1136</v>
      </c>
      <c r="N44" s="444" t="s">
        <v>219</v>
      </c>
      <c r="O44" s="212"/>
      <c r="P44" s="302"/>
      <c r="Q44" s="290"/>
      <c r="R44" s="257"/>
      <c r="S44" s="289"/>
      <c r="T44" s="212"/>
      <c r="U44" s="302"/>
      <c r="V44" s="426"/>
      <c r="W44" s="260"/>
      <c r="X44" s="430"/>
    </row>
    <row r="45" spans="1:24" s="8" customFormat="1" ht="18" customHeight="1">
      <c r="A45" s="1237"/>
      <c r="B45" s="256" t="s">
        <v>1137</v>
      </c>
      <c r="C45" s="253" t="s">
        <v>839</v>
      </c>
      <c r="D45" s="254" t="s">
        <v>811</v>
      </c>
      <c r="E45" s="211">
        <v>800</v>
      </c>
      <c r="F45" s="299"/>
      <c r="G45" s="300"/>
      <c r="H45" s="257" t="s">
        <v>1138</v>
      </c>
      <c r="I45" s="444" t="s">
        <v>812</v>
      </c>
      <c r="J45" s="212"/>
      <c r="K45" s="303"/>
      <c r="L45" s="256"/>
      <c r="M45" s="257" t="s">
        <v>1138</v>
      </c>
      <c r="N45" s="444" t="s">
        <v>219</v>
      </c>
      <c r="O45" s="212"/>
      <c r="P45" s="303"/>
      <c r="Q45" s="290"/>
      <c r="R45" s="257"/>
      <c r="S45" s="289"/>
      <c r="T45" s="212"/>
      <c r="U45" s="303"/>
      <c r="V45" s="263" t="s">
        <v>802</v>
      </c>
      <c r="W45" s="262" t="s">
        <v>1895</v>
      </c>
      <c r="X45" s="261"/>
    </row>
    <row r="46" spans="1:24" s="8" customFormat="1" ht="19.5" customHeight="1" thickBot="1">
      <c r="A46" s="456"/>
      <c r="B46" s="1222">
        <f>COUNTA(C37:C45)</f>
        <v>9</v>
      </c>
      <c r="C46" s="1099"/>
      <c r="D46" s="1100"/>
      <c r="E46" s="170">
        <f>SUM(E37:E45)</f>
        <v>11900</v>
      </c>
      <c r="F46" s="338">
        <f>SUM(F37:F45)</f>
        <v>0</v>
      </c>
      <c r="G46" s="1223">
        <f>COUNTA(H37:H45)</f>
        <v>7</v>
      </c>
      <c r="H46" s="1224"/>
      <c r="I46" s="1225"/>
      <c r="J46" s="105">
        <f>SUM(J37:J45)</f>
        <v>500</v>
      </c>
      <c r="K46" s="520">
        <f>SUM(K37:K45)</f>
        <v>0</v>
      </c>
      <c r="L46" s="1101">
        <f>COUNTA(M37:M45)</f>
        <v>9</v>
      </c>
      <c r="M46" s="1102"/>
      <c r="N46" s="1103"/>
      <c r="O46" s="105">
        <f>SUM(O37:O45)</f>
        <v>0</v>
      </c>
      <c r="P46" s="297">
        <f>SUM(P37:P45)</f>
        <v>0</v>
      </c>
      <c r="Q46" s="1101">
        <f>COUNTA(R37:R45)</f>
        <v>1</v>
      </c>
      <c r="R46" s="1102"/>
      <c r="S46" s="1103"/>
      <c r="T46" s="105">
        <f>SUM(T37:T45)</f>
        <v>300</v>
      </c>
      <c r="U46" s="298">
        <f>SUM(U37:U45)</f>
        <v>0</v>
      </c>
      <c r="V46" s="521"/>
      <c r="W46" s="70"/>
      <c r="X46" s="71"/>
    </row>
  </sheetData>
  <mergeCells count="49">
    <mergeCell ref="G6:H6"/>
    <mergeCell ref="A37:A40"/>
    <mergeCell ref="A42:A45"/>
    <mergeCell ref="G35:H35"/>
    <mergeCell ref="I17:K17"/>
    <mergeCell ref="B15:D15"/>
    <mergeCell ref="B23:D23"/>
    <mergeCell ref="G23:I23"/>
    <mergeCell ref="Q23:S23"/>
    <mergeCell ref="G17:H17"/>
    <mergeCell ref="Q33:S33"/>
    <mergeCell ref="A31:A32"/>
    <mergeCell ref="L23:N23"/>
    <mergeCell ref="L33:N33"/>
    <mergeCell ref="G25:H25"/>
    <mergeCell ref="G33:I33"/>
    <mergeCell ref="A27:A29"/>
    <mergeCell ref="V2:X4"/>
    <mergeCell ref="W6:X6"/>
    <mergeCell ref="G15:I15"/>
    <mergeCell ref="L15:N15"/>
    <mergeCell ref="Q15:S15"/>
    <mergeCell ref="K1:M2"/>
    <mergeCell ref="C3:H4"/>
    <mergeCell ref="B1:H2"/>
    <mergeCell ref="A6:B6"/>
    <mergeCell ref="K3:M4"/>
    <mergeCell ref="I6:K6"/>
    <mergeCell ref="V5:X5"/>
    <mergeCell ref="P1:U4"/>
    <mergeCell ref="R12:T12"/>
    <mergeCell ref="R14:T14"/>
    <mergeCell ref="R8:T8"/>
    <mergeCell ref="R9:T9"/>
    <mergeCell ref="R10:T10"/>
    <mergeCell ref="W17:X17"/>
    <mergeCell ref="V16:X16"/>
    <mergeCell ref="B46:D46"/>
    <mergeCell ref="G46:I46"/>
    <mergeCell ref="L46:N46"/>
    <mergeCell ref="Q46:S46"/>
    <mergeCell ref="I35:K35"/>
    <mergeCell ref="W35:X35"/>
    <mergeCell ref="W25:X25"/>
    <mergeCell ref="V34:X34"/>
    <mergeCell ref="V24:X24"/>
    <mergeCell ref="R11:T11"/>
    <mergeCell ref="I25:K25"/>
    <mergeCell ref="B33:D33"/>
  </mergeCells>
  <phoneticPr fontId="19"/>
  <dataValidations count="1">
    <dataValidation type="whole" operator="lessThanOrEqual" showInputMessage="1" showErrorMessage="1" sqref="F8:F14 F19:F22 K8:K14 P8:P14 U8:U14 K19:K22 U19:U22 P19:P22 F37:F45 K37:K45 P37:P45 U37:U45 F27:F32 K27:K32 P27:P32 U27:U32" xr:uid="{00000000-0002-0000-1800-000000000000}">
      <formula1>E8</formula1>
    </dataValidation>
  </dataValidations>
  <hyperlinks>
    <hyperlink ref="V5:X5" location="尾張表紙!A1" display="尾張表紙へ戻る" xr:uid="{00000000-0004-0000-1800-000000000000}"/>
    <hyperlink ref="V16:X16" location="尾張表紙!A1" display="尾張表紙へ戻る" xr:uid="{00000000-0004-0000-1800-000001000000}"/>
    <hyperlink ref="V24:X24" location="尾張表紙!A1" display="尾張表紙へ戻る" xr:uid="{00000000-0004-0000-1800-000002000000}"/>
    <hyperlink ref="V34:X34" location="尾張表紙!A1" display="尾張表紙へ戻る" xr:uid="{00000000-0004-0000-1800-000003000000}"/>
  </hyperlinks>
  <printOptions horizontalCentered="1" verticalCentered="1"/>
  <pageMargins left="0.59055118110236227" right="0.59055118110236227" top="0.47244094488188981" bottom="0.47244094488188981" header="0.11811023622047245" footer="0.11811023622047245"/>
  <pageSetup paperSize="9" scale="70" firstPageNumber="25" orientation="landscape" useFirstPageNumber="1" horizontalDpi="4294967292" verticalDpi="300" r:id="rId1"/>
  <headerFooter alignWithMargins="0">
    <oddFooter>&amp;C－&amp;P－&amp;R中日興業（株）</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X36"/>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137">
        <f>F21+K21+U21+F36+K36</f>
        <v>0</v>
      </c>
      <c r="L3" s="1137"/>
      <c r="M3" s="1138"/>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139"/>
      <c r="L4" s="1139"/>
      <c r="M4" s="1140"/>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863</v>
      </c>
      <c r="D6" s="236"/>
      <c r="E6" s="237"/>
      <c r="F6" s="417"/>
      <c r="G6" s="1105" t="s">
        <v>771</v>
      </c>
      <c r="H6" s="1106"/>
      <c r="I6" s="1104">
        <f>E21+J21+O21+T21</f>
        <v>14950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864</v>
      </c>
      <c r="D8" s="254" t="s">
        <v>1866</v>
      </c>
      <c r="E8" s="211">
        <v>3850</v>
      </c>
      <c r="F8" s="299"/>
      <c r="G8" s="443"/>
      <c r="H8" s="257" t="s">
        <v>865</v>
      </c>
      <c r="I8" s="254"/>
      <c r="J8" s="212">
        <v>750</v>
      </c>
      <c r="K8" s="301"/>
      <c r="L8" s="256"/>
      <c r="M8" s="257" t="s">
        <v>864</v>
      </c>
      <c r="N8" s="254" t="s">
        <v>1093</v>
      </c>
      <c r="O8" s="212"/>
      <c r="P8" s="301"/>
      <c r="Q8" s="256"/>
      <c r="R8" s="257" t="s">
        <v>864</v>
      </c>
      <c r="S8" s="258"/>
      <c r="T8" s="212">
        <v>650</v>
      </c>
      <c r="U8" s="301"/>
      <c r="V8" s="426"/>
      <c r="W8" s="260"/>
      <c r="X8" s="261"/>
    </row>
    <row r="9" spans="1:24" s="8" customFormat="1" ht="18.75" customHeight="1">
      <c r="A9" s="425"/>
      <c r="B9" s="256"/>
      <c r="C9" s="253" t="s">
        <v>866</v>
      </c>
      <c r="D9" s="254" t="s">
        <v>1866</v>
      </c>
      <c r="E9" s="211">
        <v>1050</v>
      </c>
      <c r="F9" s="299"/>
      <c r="G9" s="300"/>
      <c r="H9" s="257" t="s">
        <v>867</v>
      </c>
      <c r="I9" s="254"/>
      <c r="J9" s="212">
        <v>450</v>
      </c>
      <c r="K9" s="302"/>
      <c r="L9" s="256"/>
      <c r="M9" s="257" t="s">
        <v>866</v>
      </c>
      <c r="N9" s="254" t="s">
        <v>1093</v>
      </c>
      <c r="O9" s="212"/>
      <c r="P9" s="302"/>
      <c r="Q9" s="256"/>
      <c r="R9" s="257"/>
      <c r="S9" s="258"/>
      <c r="T9" s="212"/>
      <c r="U9" s="302"/>
      <c r="V9" s="426"/>
      <c r="W9" s="260"/>
      <c r="X9" s="261"/>
    </row>
    <row r="10" spans="1:24" s="8" customFormat="1" ht="18.75" customHeight="1">
      <c r="A10" s="425"/>
      <c r="B10" s="256"/>
      <c r="C10" s="253" t="s">
        <v>868</v>
      </c>
      <c r="D10" s="254" t="s">
        <v>1866</v>
      </c>
      <c r="E10" s="211">
        <v>1400</v>
      </c>
      <c r="F10" s="299"/>
      <c r="G10" s="300"/>
      <c r="H10" s="257" t="s">
        <v>869</v>
      </c>
      <c r="I10" s="254"/>
      <c r="J10" s="212">
        <v>450</v>
      </c>
      <c r="K10" s="302"/>
      <c r="L10" s="256"/>
      <c r="M10" s="257" t="s">
        <v>868</v>
      </c>
      <c r="N10" s="254" t="s">
        <v>1093</v>
      </c>
      <c r="O10" s="212"/>
      <c r="P10" s="302"/>
      <c r="Q10" s="256"/>
      <c r="R10" s="257"/>
      <c r="S10" s="258"/>
      <c r="T10" s="212"/>
      <c r="U10" s="302"/>
      <c r="V10" s="426"/>
      <c r="W10" s="260"/>
      <c r="X10" s="261"/>
    </row>
    <row r="11" spans="1:24" s="8" customFormat="1" ht="18.75" customHeight="1">
      <c r="A11" s="425"/>
      <c r="B11" s="256"/>
      <c r="C11" s="253" t="s">
        <v>870</v>
      </c>
      <c r="D11" s="254" t="s">
        <v>1866</v>
      </c>
      <c r="E11" s="211">
        <v>1650</v>
      </c>
      <c r="F11" s="299"/>
      <c r="G11" s="300"/>
      <c r="H11" s="257"/>
      <c r="I11" s="254"/>
      <c r="J11" s="212"/>
      <c r="K11" s="302"/>
      <c r="L11" s="256"/>
      <c r="M11" s="257" t="s">
        <v>870</v>
      </c>
      <c r="N11" s="254" t="s">
        <v>1093</v>
      </c>
      <c r="O11" s="212"/>
      <c r="P11" s="302"/>
      <c r="Q11" s="256"/>
      <c r="R11" s="257"/>
      <c r="S11" s="258"/>
      <c r="T11" s="212"/>
      <c r="U11" s="302"/>
      <c r="V11" s="426"/>
      <c r="W11" s="260"/>
      <c r="X11" s="261"/>
    </row>
    <row r="12" spans="1:24" s="8" customFormat="1" ht="18.75" customHeight="1">
      <c r="A12" s="425"/>
      <c r="B12" s="256"/>
      <c r="C12" s="253" t="s">
        <v>871</v>
      </c>
      <c r="D12" s="254" t="s">
        <v>1866</v>
      </c>
      <c r="E12" s="211">
        <v>1200</v>
      </c>
      <c r="F12" s="299"/>
      <c r="G12" s="300"/>
      <c r="H12" s="257"/>
      <c r="I12" s="254"/>
      <c r="J12" s="212"/>
      <c r="K12" s="302"/>
      <c r="L12" s="256"/>
      <c r="M12" s="257" t="s">
        <v>1178</v>
      </c>
      <c r="N12" s="254" t="s">
        <v>1093</v>
      </c>
      <c r="O12" s="212"/>
      <c r="P12" s="302"/>
      <c r="Q12" s="256"/>
      <c r="R12" s="257"/>
      <c r="S12" s="258"/>
      <c r="T12" s="212"/>
      <c r="U12" s="302"/>
      <c r="V12" s="426"/>
      <c r="W12" s="260"/>
      <c r="X12" s="261"/>
    </row>
    <row r="13" spans="1:24" s="8" customFormat="1" ht="18.75" customHeight="1">
      <c r="A13" s="425"/>
      <c r="B13" s="256"/>
      <c r="C13" s="253" t="s">
        <v>872</v>
      </c>
      <c r="D13" s="254" t="s">
        <v>1866</v>
      </c>
      <c r="E13" s="211">
        <v>1150</v>
      </c>
      <c r="F13" s="299"/>
      <c r="G13" s="300"/>
      <c r="H13" s="257"/>
      <c r="I13" s="254"/>
      <c r="J13" s="212"/>
      <c r="K13" s="302"/>
      <c r="L13" s="256"/>
      <c r="M13" s="257" t="s">
        <v>1179</v>
      </c>
      <c r="N13" s="254" t="s">
        <v>1129</v>
      </c>
      <c r="O13" s="212"/>
      <c r="P13" s="302"/>
      <c r="Q13" s="256"/>
      <c r="R13" s="257"/>
      <c r="S13" s="258"/>
      <c r="T13" s="212"/>
      <c r="U13" s="302"/>
      <c r="V13" s="426"/>
      <c r="W13" s="260"/>
      <c r="X13" s="261"/>
    </row>
    <row r="14" spans="1:24" s="8" customFormat="1" ht="18.75" customHeight="1">
      <c r="A14" s="425"/>
      <c r="B14" s="256"/>
      <c r="C14" s="253" t="s">
        <v>873</v>
      </c>
      <c r="D14" s="254" t="s">
        <v>1866</v>
      </c>
      <c r="E14" s="211">
        <v>1050</v>
      </c>
      <c r="F14" s="299"/>
      <c r="G14" s="300"/>
      <c r="H14" s="257"/>
      <c r="I14" s="254"/>
      <c r="J14" s="212"/>
      <c r="K14" s="302"/>
      <c r="L14" s="256"/>
      <c r="M14" s="257" t="s">
        <v>1180</v>
      </c>
      <c r="N14" s="254" t="s">
        <v>1181</v>
      </c>
      <c r="O14" s="212"/>
      <c r="P14" s="302"/>
      <c r="Q14" s="256"/>
      <c r="R14" s="257"/>
      <c r="S14" s="258"/>
      <c r="T14" s="212"/>
      <c r="U14" s="302"/>
      <c r="V14" s="426"/>
      <c r="W14" s="260"/>
      <c r="X14" s="261"/>
    </row>
    <row r="15" spans="1:24" s="8" customFormat="1" ht="18.75" customHeight="1">
      <c r="A15" s="425"/>
      <c r="B15" s="256"/>
      <c r="C15" s="253" t="s">
        <v>874</v>
      </c>
      <c r="D15" s="254" t="s">
        <v>1866</v>
      </c>
      <c r="E15" s="211">
        <v>1300</v>
      </c>
      <c r="F15" s="299"/>
      <c r="G15" s="300"/>
      <c r="H15" s="257"/>
      <c r="I15" s="254"/>
      <c r="J15" s="212"/>
      <c r="K15" s="302"/>
      <c r="L15" s="256"/>
      <c r="M15" s="257" t="s">
        <v>1182</v>
      </c>
      <c r="N15" s="254" t="s">
        <v>1129</v>
      </c>
      <c r="O15" s="212"/>
      <c r="P15" s="302"/>
      <c r="Q15" s="256"/>
      <c r="R15" s="257"/>
      <c r="S15" s="258"/>
      <c r="T15" s="212"/>
      <c r="U15" s="302"/>
      <c r="V15" s="426"/>
      <c r="W15" s="260"/>
      <c r="X15" s="261"/>
    </row>
    <row r="16" spans="1:24" s="8" customFormat="1" ht="18.75" customHeight="1">
      <c r="A16" s="425"/>
      <c r="B16" s="256"/>
      <c r="C16" s="253"/>
      <c r="D16" s="254"/>
      <c r="E16" s="211"/>
      <c r="F16" s="299"/>
      <c r="G16" s="300"/>
      <c r="H16" s="257"/>
      <c r="I16" s="254"/>
      <c r="J16" s="212"/>
      <c r="K16" s="302"/>
      <c r="L16" s="256"/>
      <c r="M16" s="257"/>
      <c r="N16" s="254"/>
      <c r="O16" s="212"/>
      <c r="P16" s="302"/>
      <c r="Q16" s="256"/>
      <c r="R16" s="257"/>
      <c r="S16" s="258"/>
      <c r="T16" s="212"/>
      <c r="U16" s="302"/>
      <c r="V16" s="426"/>
      <c r="W16" s="260"/>
      <c r="X16" s="261"/>
    </row>
    <row r="17" spans="1:24" s="8" customFormat="1" ht="18.75" customHeight="1">
      <c r="A17" s="425"/>
      <c r="B17" s="256"/>
      <c r="C17" s="253"/>
      <c r="D17" s="254"/>
      <c r="E17" s="211"/>
      <c r="F17" s="299"/>
      <c r="G17" s="300"/>
      <c r="H17" s="257"/>
      <c r="I17" s="254"/>
      <c r="J17" s="212"/>
      <c r="K17" s="302"/>
      <c r="L17" s="256"/>
      <c r="M17" s="257"/>
      <c r="N17" s="254"/>
      <c r="O17" s="212"/>
      <c r="P17" s="302"/>
      <c r="Q17" s="256"/>
      <c r="R17" s="257"/>
      <c r="S17" s="258"/>
      <c r="T17" s="212"/>
      <c r="U17" s="302"/>
      <c r="V17" s="426"/>
      <c r="W17" s="260"/>
      <c r="X17" s="261"/>
    </row>
    <row r="18" spans="1:24" s="8" customFormat="1" ht="18.75" customHeight="1">
      <c r="A18" s="425"/>
      <c r="B18" s="256"/>
      <c r="C18" s="253"/>
      <c r="D18" s="254"/>
      <c r="E18" s="211"/>
      <c r="F18" s="299"/>
      <c r="G18" s="300"/>
      <c r="H18" s="257"/>
      <c r="I18" s="254"/>
      <c r="J18" s="212"/>
      <c r="K18" s="302"/>
      <c r="L18" s="256"/>
      <c r="M18" s="257"/>
      <c r="N18" s="254"/>
      <c r="O18" s="212"/>
      <c r="P18" s="302"/>
      <c r="Q18" s="256"/>
      <c r="R18" s="257"/>
      <c r="S18" s="258"/>
      <c r="T18" s="212"/>
      <c r="U18" s="302"/>
      <c r="V18" s="426"/>
      <c r="W18" s="260"/>
      <c r="X18" s="261"/>
    </row>
    <row r="19" spans="1:24" s="8" customFormat="1" ht="18.75" customHeight="1">
      <c r="A19" s="425"/>
      <c r="B19" s="256"/>
      <c r="C19" s="253"/>
      <c r="D19" s="254"/>
      <c r="E19" s="211"/>
      <c r="F19" s="299"/>
      <c r="G19" s="300"/>
      <c r="H19" s="257"/>
      <c r="I19" s="254"/>
      <c r="J19" s="212"/>
      <c r="K19" s="302"/>
      <c r="L19" s="256"/>
      <c r="M19" s="257"/>
      <c r="N19" s="254"/>
      <c r="O19" s="212"/>
      <c r="P19" s="302"/>
      <c r="Q19" s="256"/>
      <c r="R19" s="257"/>
      <c r="S19" s="258"/>
      <c r="T19" s="212"/>
      <c r="U19" s="302"/>
      <c r="V19" s="426"/>
      <c r="W19" s="260"/>
      <c r="X19" s="261"/>
    </row>
    <row r="20" spans="1:24" s="8" customFormat="1" ht="18.75" customHeight="1">
      <c r="A20" s="425"/>
      <c r="B20" s="256"/>
      <c r="C20" s="253"/>
      <c r="D20" s="254"/>
      <c r="E20" s="211"/>
      <c r="F20" s="299"/>
      <c r="G20" s="454"/>
      <c r="H20" s="257"/>
      <c r="I20" s="254"/>
      <c r="J20" s="212"/>
      <c r="K20" s="303"/>
      <c r="L20" s="256"/>
      <c r="M20" s="257"/>
      <c r="N20" s="254"/>
      <c r="O20" s="212"/>
      <c r="P20" s="303"/>
      <c r="Q20" s="256"/>
      <c r="R20" s="257"/>
      <c r="S20" s="258"/>
      <c r="T20" s="212"/>
      <c r="U20" s="303"/>
      <c r="V20" s="426"/>
      <c r="W20" s="260"/>
      <c r="X20" s="261"/>
    </row>
    <row r="21" spans="1:24" s="8" customFormat="1" ht="19.5" customHeight="1" thickBot="1">
      <c r="A21" s="456"/>
      <c r="B21" s="1222">
        <f>COUNTA(C8:C20)</f>
        <v>8</v>
      </c>
      <c r="C21" s="1099"/>
      <c r="D21" s="1100"/>
      <c r="E21" s="170">
        <f>SUM(E8:E20)</f>
        <v>12650</v>
      </c>
      <c r="F21" s="338">
        <f>SUM(F8:F20)</f>
        <v>0</v>
      </c>
      <c r="G21" s="1223">
        <f>COUNTA(H8:H20)</f>
        <v>3</v>
      </c>
      <c r="H21" s="1224"/>
      <c r="I21" s="1225"/>
      <c r="J21" s="105">
        <f>SUM(J8:J20)</f>
        <v>1650</v>
      </c>
      <c r="K21" s="297">
        <f>SUM(K8:K20)</f>
        <v>0</v>
      </c>
      <c r="L21" s="1101">
        <f>COUNTA(M8:M20)</f>
        <v>8</v>
      </c>
      <c r="M21" s="1102"/>
      <c r="N21" s="1103"/>
      <c r="O21" s="105"/>
      <c r="P21" s="487"/>
      <c r="Q21" s="1101">
        <f>COUNTA(R8:R20)</f>
        <v>1</v>
      </c>
      <c r="R21" s="1102"/>
      <c r="S21" s="1103"/>
      <c r="T21" s="105">
        <f>SUM(T8:T20)</f>
        <v>650</v>
      </c>
      <c r="U21" s="298">
        <f>SUM(U8:U20)</f>
        <v>0</v>
      </c>
      <c r="V21" s="521"/>
      <c r="W21" s="70"/>
      <c r="X21" s="71"/>
    </row>
    <row r="22" spans="1:24" ht="15" customHeight="1">
      <c r="A22" s="266"/>
      <c r="B22" s="266"/>
      <c r="C22" s="267"/>
      <c r="D22" s="268"/>
      <c r="E22" s="269"/>
      <c r="F22" s="269"/>
      <c r="G22" s="269"/>
      <c r="H22" s="267"/>
      <c r="I22" s="270"/>
      <c r="J22" s="271"/>
      <c r="K22" s="269"/>
      <c r="L22" s="269"/>
      <c r="M22" s="267"/>
      <c r="N22" s="270"/>
      <c r="O22" s="271"/>
      <c r="P22" s="271"/>
      <c r="Q22" s="269"/>
      <c r="R22" s="267"/>
      <c r="S22" s="270"/>
      <c r="T22" s="271"/>
      <c r="U22" s="271"/>
      <c r="V22" s="1221" t="s">
        <v>769</v>
      </c>
      <c r="W22" s="1221"/>
      <c r="X22" s="1221"/>
    </row>
    <row r="23" spans="1:24" s="9" customFormat="1" ht="21" customHeight="1" thickBot="1">
      <c r="A23" s="461" t="s">
        <v>1102</v>
      </c>
      <c r="B23" s="236"/>
      <c r="C23" s="235" t="s">
        <v>875</v>
      </c>
      <c r="D23" s="236"/>
      <c r="E23" s="237"/>
      <c r="F23" s="417"/>
      <c r="G23" s="1105" t="s">
        <v>771</v>
      </c>
      <c r="H23" s="1106"/>
      <c r="I23" s="1104">
        <f>E36+J36+O36+T36</f>
        <v>11050</v>
      </c>
      <c r="J23" s="1104"/>
      <c r="K23" s="1104"/>
      <c r="L23" s="418"/>
      <c r="M23" s="419"/>
      <c r="N23" s="182"/>
      <c r="O23" s="238"/>
      <c r="P23" s="238"/>
      <c r="Q23" s="238"/>
      <c r="R23" s="240"/>
      <c r="S23" s="182"/>
      <c r="T23" s="238"/>
      <c r="U23" s="238"/>
      <c r="V23" s="238"/>
      <c r="W23" s="1096">
        <f>尾張表紙!T42</f>
        <v>45778</v>
      </c>
      <c r="X23" s="1097"/>
    </row>
    <row r="24" spans="1:24" s="9" customFormat="1" ht="19.5" customHeight="1">
      <c r="A24" s="420" t="s">
        <v>1069</v>
      </c>
      <c r="B24" s="421" t="s">
        <v>232</v>
      </c>
      <c r="C24" s="422"/>
      <c r="D24" s="423"/>
      <c r="E24" s="424"/>
      <c r="F24" s="245" t="s">
        <v>1070</v>
      </c>
      <c r="G24" s="178" t="s">
        <v>233</v>
      </c>
      <c r="H24" s="178"/>
      <c r="I24" s="247"/>
      <c r="J24" s="248"/>
      <c r="K24" s="246" t="s">
        <v>1070</v>
      </c>
      <c r="L24" s="179" t="s">
        <v>236</v>
      </c>
      <c r="M24" s="178"/>
      <c r="N24" s="247"/>
      <c r="O24" s="248"/>
      <c r="P24" s="246" t="s">
        <v>1070</v>
      </c>
      <c r="Q24" s="179" t="s">
        <v>355</v>
      </c>
      <c r="R24" s="178"/>
      <c r="S24" s="247"/>
      <c r="T24" s="248"/>
      <c r="U24" s="246" t="s">
        <v>1070</v>
      </c>
      <c r="V24" s="179" t="s">
        <v>1071</v>
      </c>
      <c r="W24" s="178"/>
      <c r="X24" s="251"/>
    </row>
    <row r="25" spans="1:24" s="8" customFormat="1" ht="18.75" customHeight="1">
      <c r="A25" s="1233" t="s">
        <v>1183</v>
      </c>
      <c r="B25" s="522" t="s">
        <v>1184</v>
      </c>
      <c r="C25" s="253" t="s">
        <v>876</v>
      </c>
      <c r="D25" s="254" t="s">
        <v>1866</v>
      </c>
      <c r="E25" s="211">
        <v>3400</v>
      </c>
      <c r="F25" s="299"/>
      <c r="G25" s="443"/>
      <c r="H25" s="257" t="s">
        <v>877</v>
      </c>
      <c r="I25" s="254"/>
      <c r="J25" s="212">
        <v>1050</v>
      </c>
      <c r="K25" s="301"/>
      <c r="L25" s="256"/>
      <c r="M25" s="257" t="s">
        <v>1185</v>
      </c>
      <c r="N25" s="254" t="s">
        <v>1093</v>
      </c>
      <c r="O25" s="212"/>
      <c r="P25" s="301"/>
      <c r="Q25" s="256"/>
      <c r="R25" s="547"/>
      <c r="S25" s="548"/>
      <c r="T25" s="549"/>
      <c r="U25" s="301"/>
      <c r="V25" s="550" t="s">
        <v>1184</v>
      </c>
      <c r="W25" s="448" t="s">
        <v>1994</v>
      </c>
      <c r="X25" s="261"/>
    </row>
    <row r="26" spans="1:24" s="8" customFormat="1" ht="18.75" customHeight="1">
      <c r="A26" s="1232"/>
      <c r="B26" s="508"/>
      <c r="C26" s="253" t="s">
        <v>877</v>
      </c>
      <c r="D26" s="254" t="s">
        <v>1866</v>
      </c>
      <c r="E26" s="211">
        <v>2050</v>
      </c>
      <c r="F26" s="299"/>
      <c r="G26" s="300"/>
      <c r="H26" s="257"/>
      <c r="I26" s="254"/>
      <c r="J26" s="212"/>
      <c r="K26" s="302"/>
      <c r="L26" s="256"/>
      <c r="M26" s="257" t="s">
        <v>1186</v>
      </c>
      <c r="N26" s="254" t="s">
        <v>1187</v>
      </c>
      <c r="O26" s="212"/>
      <c r="P26" s="302"/>
      <c r="Q26" s="256"/>
      <c r="R26" s="288"/>
      <c r="S26" s="258"/>
      <c r="T26" s="551"/>
      <c r="U26" s="302"/>
      <c r="V26" s="552"/>
      <c r="W26" s="1240" t="s">
        <v>1995</v>
      </c>
      <c r="X26" s="1241"/>
    </row>
    <row r="27" spans="1:24" s="8" customFormat="1" ht="18.75" customHeight="1">
      <c r="A27" s="1232"/>
      <c r="B27" s="465"/>
      <c r="C27" s="253" t="s">
        <v>1573</v>
      </c>
      <c r="D27" s="254" t="s">
        <v>1866</v>
      </c>
      <c r="E27" s="211">
        <v>800</v>
      </c>
      <c r="F27" s="299"/>
      <c r="G27" s="300"/>
      <c r="H27" s="257"/>
      <c r="I27" s="254"/>
      <c r="J27" s="212"/>
      <c r="K27" s="302"/>
      <c r="L27" s="256"/>
      <c r="M27" s="257" t="s">
        <v>1189</v>
      </c>
      <c r="N27" s="254" t="s">
        <v>1129</v>
      </c>
      <c r="O27" s="212"/>
      <c r="P27" s="302"/>
      <c r="Q27" s="256"/>
      <c r="R27" s="288"/>
      <c r="S27" s="258"/>
      <c r="T27" s="551"/>
      <c r="U27" s="302"/>
      <c r="V27" s="550" t="s">
        <v>1190</v>
      </c>
      <c r="W27" s="448" t="s">
        <v>1807</v>
      </c>
      <c r="X27" s="261"/>
    </row>
    <row r="28" spans="1:24" s="8" customFormat="1" ht="18.75" customHeight="1">
      <c r="A28" s="1239"/>
      <c r="B28" s="465" t="s">
        <v>1191</v>
      </c>
      <c r="C28" s="553" t="s">
        <v>880</v>
      </c>
      <c r="D28" s="444" t="s">
        <v>1091</v>
      </c>
      <c r="E28" s="467">
        <v>1050</v>
      </c>
      <c r="F28" s="490"/>
      <c r="G28" s="555"/>
      <c r="H28" s="530"/>
      <c r="I28" s="531"/>
      <c r="J28" s="532"/>
      <c r="K28" s="493"/>
      <c r="L28" s="529"/>
      <c r="M28" s="530" t="s">
        <v>1192</v>
      </c>
      <c r="N28" s="531" t="s">
        <v>1129</v>
      </c>
      <c r="O28" s="532"/>
      <c r="P28" s="493"/>
      <c r="Q28" s="529"/>
      <c r="R28" s="556"/>
      <c r="S28" s="557"/>
      <c r="T28" s="558"/>
      <c r="U28" s="493"/>
      <c r="V28" s="552"/>
      <c r="W28" s="1240"/>
      <c r="X28" s="1241"/>
    </row>
    <row r="29" spans="1:24" s="8" customFormat="1" ht="18" customHeight="1">
      <c r="A29" s="1233" t="s">
        <v>1193</v>
      </c>
      <c r="B29" s="522"/>
      <c r="C29" s="509" t="s">
        <v>881</v>
      </c>
      <c r="D29" s="525" t="s">
        <v>1113</v>
      </c>
      <c r="E29" s="183">
        <v>1700</v>
      </c>
      <c r="F29" s="299"/>
      <c r="G29" s="513"/>
      <c r="H29" s="514"/>
      <c r="I29" s="510"/>
      <c r="J29" s="433"/>
      <c r="K29" s="302"/>
      <c r="L29" s="508"/>
      <c r="M29" s="514" t="s">
        <v>881</v>
      </c>
      <c r="N29" s="510" t="s">
        <v>1194</v>
      </c>
      <c r="O29" s="433"/>
      <c r="P29" s="302"/>
      <c r="Q29" s="508"/>
      <c r="R29" s="559"/>
      <c r="S29" s="560"/>
      <c r="T29" s="561"/>
      <c r="U29" s="302"/>
      <c r="V29" s="463" t="s">
        <v>1195</v>
      </c>
      <c r="W29" s="275"/>
      <c r="X29" s="537"/>
    </row>
    <row r="30" spans="1:24" s="8" customFormat="1" ht="18.75" customHeight="1">
      <c r="A30" s="1238"/>
      <c r="B30" s="256"/>
      <c r="C30" s="253" t="s">
        <v>882</v>
      </c>
      <c r="D30" s="254" t="s">
        <v>1866</v>
      </c>
      <c r="E30" s="211">
        <v>1000</v>
      </c>
      <c r="F30" s="299"/>
      <c r="G30" s="300"/>
      <c r="H30" s="257"/>
      <c r="I30" s="254"/>
      <c r="J30" s="212"/>
      <c r="K30" s="302"/>
      <c r="L30" s="256"/>
      <c r="M30" s="257" t="s">
        <v>882</v>
      </c>
      <c r="N30" s="254" t="s">
        <v>1194</v>
      </c>
      <c r="O30" s="212"/>
      <c r="P30" s="302"/>
      <c r="Q30" s="256"/>
      <c r="R30" s="288"/>
      <c r="S30" s="258"/>
      <c r="T30" s="551"/>
      <c r="U30" s="302"/>
      <c r="V30" s="426"/>
      <c r="W30" s="262" t="s">
        <v>1445</v>
      </c>
      <c r="X30" s="537"/>
    </row>
    <row r="31" spans="1:24" s="8" customFormat="1" ht="18.75" customHeight="1">
      <c r="A31" s="562"/>
      <c r="B31" s="256"/>
      <c r="C31" s="253"/>
      <c r="D31" s="254"/>
      <c r="E31" s="211"/>
      <c r="F31" s="299"/>
      <c r="G31" s="300"/>
      <c r="H31" s="257"/>
      <c r="I31" s="254"/>
      <c r="J31" s="212"/>
      <c r="K31" s="302"/>
      <c r="L31" s="256"/>
      <c r="M31" s="257"/>
      <c r="N31" s="254"/>
      <c r="O31" s="212"/>
      <c r="P31" s="302"/>
      <c r="Q31" s="256"/>
      <c r="R31" s="288"/>
      <c r="S31" s="258"/>
      <c r="T31" s="551"/>
      <c r="U31" s="302"/>
      <c r="V31" s="426"/>
      <c r="W31" s="262" t="s">
        <v>1996</v>
      </c>
      <c r="X31" s="537"/>
    </row>
    <row r="32" spans="1:24" s="8" customFormat="1" ht="18.75" customHeight="1">
      <c r="A32" s="562"/>
      <c r="B32" s="256"/>
      <c r="C32" s="253"/>
      <c r="D32" s="254"/>
      <c r="E32" s="211"/>
      <c r="F32" s="299"/>
      <c r="G32" s="300"/>
      <c r="H32" s="257"/>
      <c r="I32" s="254"/>
      <c r="J32" s="212"/>
      <c r="K32" s="302"/>
      <c r="L32" s="256"/>
      <c r="M32" s="257"/>
      <c r="N32" s="254"/>
      <c r="O32" s="212"/>
      <c r="P32" s="302"/>
      <c r="Q32" s="256"/>
      <c r="R32" s="288"/>
      <c r="S32" s="258"/>
      <c r="T32" s="551"/>
      <c r="U32" s="302"/>
      <c r="V32" s="426"/>
      <c r="W32" s="563"/>
      <c r="X32" s="430" t="s">
        <v>1196</v>
      </c>
    </row>
    <row r="33" spans="1:24" s="8" customFormat="1" ht="18.75" customHeight="1">
      <c r="A33" s="562"/>
      <c r="B33" s="256"/>
      <c r="C33" s="253"/>
      <c r="D33" s="254"/>
      <c r="E33" s="211"/>
      <c r="F33" s="299"/>
      <c r="G33" s="300"/>
      <c r="H33" s="257"/>
      <c r="I33" s="254"/>
      <c r="J33" s="212"/>
      <c r="K33" s="302"/>
      <c r="L33" s="256"/>
      <c r="M33" s="257"/>
      <c r="N33" s="254"/>
      <c r="O33" s="212"/>
      <c r="P33" s="302"/>
      <c r="Q33" s="256"/>
      <c r="R33" s="288"/>
      <c r="S33" s="258"/>
      <c r="T33" s="551"/>
      <c r="U33" s="302"/>
      <c r="V33" s="426"/>
      <c r="W33" s="563"/>
      <c r="X33" s="430"/>
    </row>
    <row r="34" spans="1:24" s="8" customFormat="1" ht="18.75" customHeight="1">
      <c r="A34" s="562"/>
      <c r="B34" s="256"/>
      <c r="C34" s="253"/>
      <c r="D34" s="254"/>
      <c r="E34" s="211"/>
      <c r="F34" s="299"/>
      <c r="G34" s="300"/>
      <c r="H34" s="257"/>
      <c r="I34" s="254"/>
      <c r="J34" s="212"/>
      <c r="K34" s="302"/>
      <c r="L34" s="256"/>
      <c r="M34" s="257"/>
      <c r="N34" s="254"/>
      <c r="O34" s="212"/>
      <c r="P34" s="302"/>
      <c r="Q34" s="256"/>
      <c r="R34" s="288"/>
      <c r="S34" s="258"/>
      <c r="T34" s="551"/>
      <c r="U34" s="302"/>
      <c r="V34" s="426"/>
      <c r="W34" s="563"/>
      <c r="X34" s="475"/>
    </row>
    <row r="35" spans="1:24" s="8" customFormat="1" ht="18.75" customHeight="1">
      <c r="A35" s="425"/>
      <c r="B35" s="256"/>
      <c r="C35" s="253"/>
      <c r="D35" s="254"/>
      <c r="E35" s="211"/>
      <c r="F35" s="299"/>
      <c r="G35" s="564"/>
      <c r="H35" s="257"/>
      <c r="I35" s="254"/>
      <c r="J35" s="212"/>
      <c r="K35" s="303"/>
      <c r="L35" s="290"/>
      <c r="M35" s="257"/>
      <c r="N35" s="254"/>
      <c r="O35" s="212"/>
      <c r="P35" s="303"/>
      <c r="Q35" s="290"/>
      <c r="R35" s="288"/>
      <c r="S35" s="289"/>
      <c r="T35" s="551"/>
      <c r="U35" s="303"/>
      <c r="V35" s="426"/>
      <c r="W35" s="260"/>
      <c r="X35" s="261"/>
    </row>
    <row r="36" spans="1:24" s="8" customFormat="1" ht="19.5" customHeight="1" thickBot="1">
      <c r="A36" s="456"/>
      <c r="B36" s="1222">
        <f>COUNTA(C25:C35)</f>
        <v>6</v>
      </c>
      <c r="C36" s="1099"/>
      <c r="D36" s="1100"/>
      <c r="E36" s="170">
        <f>SUM(E25:E35)</f>
        <v>10000</v>
      </c>
      <c r="F36" s="338">
        <f>SUM(F25:F35)</f>
        <v>0</v>
      </c>
      <c r="G36" s="1223">
        <f>COUNTA(H25:H35)</f>
        <v>1</v>
      </c>
      <c r="H36" s="1224"/>
      <c r="I36" s="1225"/>
      <c r="J36" s="105">
        <f>SUM(J25:J35)</f>
        <v>1050</v>
      </c>
      <c r="K36" s="298">
        <f>SUM(K25:K35)</f>
        <v>0</v>
      </c>
      <c r="L36" s="1101">
        <f>COUNTA(M25:M35)</f>
        <v>6</v>
      </c>
      <c r="M36" s="1102"/>
      <c r="N36" s="1103"/>
      <c r="O36" s="105"/>
      <c r="P36" s="435"/>
      <c r="Q36" s="1101"/>
      <c r="R36" s="1102"/>
      <c r="S36" s="1103"/>
      <c r="T36" s="565"/>
      <c r="U36" s="435"/>
      <c r="V36" s="521"/>
      <c r="W36" s="70"/>
      <c r="X36" s="71"/>
    </row>
  </sheetData>
  <mergeCells count="27">
    <mergeCell ref="V22:X22"/>
    <mergeCell ref="W23:X23"/>
    <mergeCell ref="Q36:S36"/>
    <mergeCell ref="L36:N36"/>
    <mergeCell ref="L21:N21"/>
    <mergeCell ref="W26:X26"/>
    <mergeCell ref="W28:X28"/>
    <mergeCell ref="Q21:S21"/>
    <mergeCell ref="A29:A30"/>
    <mergeCell ref="A25:A28"/>
    <mergeCell ref="B36:D36"/>
    <mergeCell ref="G36:I36"/>
    <mergeCell ref="B21:D21"/>
    <mergeCell ref="G21:I21"/>
    <mergeCell ref="G23:H23"/>
    <mergeCell ref="I23:K23"/>
    <mergeCell ref="B1:H2"/>
    <mergeCell ref="C3:H4"/>
    <mergeCell ref="P1:U4"/>
    <mergeCell ref="W6:X6"/>
    <mergeCell ref="K1:M2"/>
    <mergeCell ref="K3:M4"/>
    <mergeCell ref="A6:B6"/>
    <mergeCell ref="V2:X4"/>
    <mergeCell ref="G6:H6"/>
    <mergeCell ref="V5:X5"/>
    <mergeCell ref="I6:K6"/>
  </mergeCells>
  <phoneticPr fontId="19"/>
  <dataValidations count="1">
    <dataValidation type="whole" operator="lessThanOrEqual" showInputMessage="1" showErrorMessage="1" sqref="F25:F35 K25:K35 P25:P35 U25:U35 F8:F20 K8:K20 P8:P20 U8:U20" xr:uid="{00000000-0002-0000-1900-000000000000}">
      <formula1>E8</formula1>
    </dataValidation>
  </dataValidations>
  <hyperlinks>
    <hyperlink ref="V22:X22" location="尾張表紙!A1" display="尾張表紙へ戻る" xr:uid="{00000000-0004-0000-1900-000000000000}"/>
    <hyperlink ref="V5:X5" location="尾張表紙!A1" display="尾張表紙へ戻る" xr:uid="{00000000-0004-0000-1900-000001000000}"/>
  </hyperlinks>
  <printOptions horizontalCentered="1" verticalCentered="1"/>
  <pageMargins left="0.59055118110236227" right="0.59055118110236227" top="0.47244094488188981" bottom="0.47244094488188981" header="0.11811023622047245" footer="0.11811023622047245"/>
  <pageSetup paperSize="9" scale="86" firstPageNumber="26" orientation="landscape" useFirstPageNumber="1" horizontalDpi="4294967292" verticalDpi="300" r:id="rId1"/>
  <headerFooter alignWithMargins="0">
    <oddFooter>&amp;C－&amp;P－&amp;R中日興業（株）</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X44"/>
  <sheetViews>
    <sheetView showZeros="0" zoomScale="77" zoomScaleNormal="77"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 style="31" customWidth="1"/>
    <col min="24" max="24" width="9.5" style="33" customWidth="1"/>
    <col min="25" max="16384" width="9" style="30"/>
  </cols>
  <sheetData>
    <row r="1" spans="1:24" ht="12.95" customHeight="1">
      <c r="A1" s="214" t="s">
        <v>231</v>
      </c>
      <c r="B1" s="1108">
        <f>尾張表紙!C1</f>
        <v>0</v>
      </c>
      <c r="C1" s="1108"/>
      <c r="D1" s="1108"/>
      <c r="E1" s="1108"/>
      <c r="F1" s="1108"/>
      <c r="G1" s="1108"/>
      <c r="H1" s="1109"/>
      <c r="I1" s="214" t="s">
        <v>235</v>
      </c>
      <c r="J1" s="410"/>
      <c r="K1" s="1116">
        <f>尾張表紙!I1</f>
        <v>0</v>
      </c>
      <c r="L1" s="1116"/>
      <c r="M1" s="1117"/>
      <c r="N1" s="921">
        <v>43322</v>
      </c>
      <c r="O1" s="217"/>
      <c r="P1" s="1126">
        <f>尾張表紙!N1</f>
        <v>0</v>
      </c>
      <c r="Q1" s="1126"/>
      <c r="R1" s="1126"/>
      <c r="S1" s="1126"/>
      <c r="T1" s="1126"/>
      <c r="U1" s="1127"/>
      <c r="V1" s="215" t="s">
        <v>296</v>
      </c>
      <c r="W1" s="218"/>
      <c r="X1" s="219"/>
    </row>
    <row r="2" spans="1:24" ht="12.95"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2.95" customHeight="1">
      <c r="A3" s="413" t="s">
        <v>297</v>
      </c>
      <c r="B3" s="414"/>
      <c r="C3" s="1112">
        <f>尾張表紙!C3</f>
        <v>0</v>
      </c>
      <c r="D3" s="1112"/>
      <c r="E3" s="1112"/>
      <c r="F3" s="1112"/>
      <c r="G3" s="1112"/>
      <c r="H3" s="1113"/>
      <c r="I3" s="227" t="s">
        <v>298</v>
      </c>
      <c r="J3" s="410"/>
      <c r="K3" s="1244">
        <f>F19+K19+U19+F30+K30+P30+U30+F38+K38+U38+F44</f>
        <v>0</v>
      </c>
      <c r="L3" s="1244"/>
      <c r="M3" s="1245"/>
      <c r="N3" s="228"/>
      <c r="O3" s="229"/>
      <c r="P3" s="1128"/>
      <c r="Q3" s="1128"/>
      <c r="R3" s="1128"/>
      <c r="S3" s="1128"/>
      <c r="T3" s="1128"/>
      <c r="U3" s="1129"/>
      <c r="V3" s="1215"/>
      <c r="W3" s="1216"/>
      <c r="X3" s="1217"/>
    </row>
    <row r="4" spans="1:24" ht="12.95"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883</v>
      </c>
      <c r="D6" s="236"/>
      <c r="E6" s="237"/>
      <c r="F6" s="417"/>
      <c r="G6" s="1105" t="s">
        <v>771</v>
      </c>
      <c r="H6" s="1106"/>
      <c r="I6" s="1104">
        <f>E19+J19+O19+T19</f>
        <v>19750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600000000000001" customHeight="1">
      <c r="A8" s="425"/>
      <c r="B8" s="256"/>
      <c r="C8" s="253" t="s">
        <v>884</v>
      </c>
      <c r="D8" s="254" t="s">
        <v>1866</v>
      </c>
      <c r="E8" s="211">
        <v>2350</v>
      </c>
      <c r="F8" s="299"/>
      <c r="G8" s="443"/>
      <c r="H8" s="257" t="s">
        <v>885</v>
      </c>
      <c r="I8" s="254"/>
      <c r="J8" s="212">
        <v>500</v>
      </c>
      <c r="K8" s="301"/>
      <c r="L8" s="256"/>
      <c r="M8" s="257" t="s">
        <v>884</v>
      </c>
      <c r="N8" s="254" t="s">
        <v>1093</v>
      </c>
      <c r="O8" s="212"/>
      <c r="P8" s="301"/>
      <c r="Q8" s="445"/>
      <c r="R8" s="566" t="s">
        <v>886</v>
      </c>
      <c r="S8" s="567"/>
      <c r="T8" s="471">
        <v>600</v>
      </c>
      <c r="U8" s="301"/>
      <c r="V8" s="426"/>
      <c r="W8" s="260"/>
      <c r="X8" s="261"/>
    </row>
    <row r="9" spans="1:24" s="8" customFormat="1" ht="18.600000000000001" customHeight="1">
      <c r="A9" s="425"/>
      <c r="B9" s="256"/>
      <c r="C9" s="1019" t="s">
        <v>1974</v>
      </c>
      <c r="D9" s="254" t="s">
        <v>1866</v>
      </c>
      <c r="E9" s="211">
        <v>2050</v>
      </c>
      <c r="F9" s="299"/>
      <c r="G9" s="513"/>
      <c r="H9" s="257" t="s">
        <v>887</v>
      </c>
      <c r="I9" s="254"/>
      <c r="J9" s="212">
        <v>900</v>
      </c>
      <c r="K9" s="515"/>
      <c r="L9" s="256"/>
      <c r="M9" s="257" t="s">
        <v>1974</v>
      </c>
      <c r="N9" s="254" t="s">
        <v>1129</v>
      </c>
      <c r="O9" s="212"/>
      <c r="P9" s="515"/>
      <c r="Q9" s="263"/>
      <c r="R9" s="257" t="s">
        <v>885</v>
      </c>
      <c r="S9" s="568"/>
      <c r="T9" s="212">
        <v>450</v>
      </c>
      <c r="U9" s="515"/>
      <c r="V9" s="426"/>
      <c r="W9" s="260"/>
      <c r="X9" s="261"/>
    </row>
    <row r="10" spans="1:24" s="8" customFormat="1" ht="18.600000000000001" customHeight="1">
      <c r="A10" s="425"/>
      <c r="B10" s="256"/>
      <c r="C10" s="253" t="s">
        <v>888</v>
      </c>
      <c r="D10" s="254" t="s">
        <v>1866</v>
      </c>
      <c r="E10" s="211">
        <v>1050</v>
      </c>
      <c r="F10" s="299"/>
      <c r="G10" s="300"/>
      <c r="H10" s="257" t="s">
        <v>889</v>
      </c>
      <c r="I10" s="254"/>
      <c r="J10" s="212">
        <v>350</v>
      </c>
      <c r="K10" s="302"/>
      <c r="L10" s="256"/>
      <c r="M10" s="257" t="s">
        <v>888</v>
      </c>
      <c r="N10" s="254" t="s">
        <v>1129</v>
      </c>
      <c r="O10" s="212"/>
      <c r="P10" s="302"/>
      <c r="Q10" s="569"/>
      <c r="R10" s="257"/>
      <c r="S10" s="568"/>
      <c r="T10" s="212"/>
      <c r="U10" s="302"/>
      <c r="V10" s="463" t="s">
        <v>1197</v>
      </c>
      <c r="W10" s="275"/>
      <c r="X10" s="537"/>
    </row>
    <row r="11" spans="1:24" s="8" customFormat="1" ht="18.600000000000001" customHeight="1">
      <c r="A11" s="425"/>
      <c r="B11" s="256"/>
      <c r="C11" s="287" t="s">
        <v>1199</v>
      </c>
      <c r="D11" s="254" t="s">
        <v>1866</v>
      </c>
      <c r="E11" s="211">
        <v>2600</v>
      </c>
      <c r="F11" s="299"/>
      <c r="G11" s="300"/>
      <c r="H11" s="257" t="s">
        <v>890</v>
      </c>
      <c r="I11" s="254"/>
      <c r="J11" s="212">
        <v>450</v>
      </c>
      <c r="K11" s="302"/>
      <c r="L11" s="256"/>
      <c r="M11" s="570" t="s">
        <v>1199</v>
      </c>
      <c r="N11" s="254" t="s">
        <v>4</v>
      </c>
      <c r="O11" s="212"/>
      <c r="P11" s="302"/>
      <c r="Q11" s="256"/>
      <c r="R11" s="257"/>
      <c r="S11" s="258"/>
      <c r="T11" s="212"/>
      <c r="U11" s="302"/>
      <c r="V11" s="263"/>
      <c r="W11" s="262" t="s">
        <v>1992</v>
      </c>
      <c r="X11" s="537"/>
    </row>
    <row r="12" spans="1:24" s="8" customFormat="1" ht="18.600000000000001" customHeight="1">
      <c r="A12" s="425"/>
      <c r="B12" s="256"/>
      <c r="C12" s="253" t="s">
        <v>886</v>
      </c>
      <c r="D12" s="254" t="s">
        <v>1866</v>
      </c>
      <c r="E12" s="211">
        <v>2100</v>
      </c>
      <c r="F12" s="299"/>
      <c r="G12" s="300"/>
      <c r="H12" s="257"/>
      <c r="I12" s="254"/>
      <c r="J12" s="212"/>
      <c r="K12" s="302"/>
      <c r="L12" s="256"/>
      <c r="M12" s="257" t="s">
        <v>886</v>
      </c>
      <c r="N12" s="254" t="s">
        <v>4</v>
      </c>
      <c r="O12" s="212"/>
      <c r="P12" s="302"/>
      <c r="Q12" s="256"/>
      <c r="R12" s="257"/>
      <c r="S12" s="258"/>
      <c r="T12" s="212"/>
      <c r="U12" s="302"/>
      <c r="V12" s="263"/>
      <c r="W12" s="262" t="s">
        <v>1806</v>
      </c>
      <c r="X12" s="430"/>
    </row>
    <row r="13" spans="1:24" s="8" customFormat="1" ht="18.600000000000001" customHeight="1">
      <c r="A13" s="425"/>
      <c r="B13" s="256"/>
      <c r="C13" s="253" t="s">
        <v>891</v>
      </c>
      <c r="D13" s="254" t="s">
        <v>5</v>
      </c>
      <c r="E13" s="211">
        <v>1900</v>
      </c>
      <c r="F13" s="299"/>
      <c r="G13" s="300"/>
      <c r="H13" s="257"/>
      <c r="I13" s="254"/>
      <c r="J13" s="212"/>
      <c r="K13" s="302"/>
      <c r="L13" s="256"/>
      <c r="M13" s="257" t="s">
        <v>1203</v>
      </c>
      <c r="N13" s="254" t="s">
        <v>4</v>
      </c>
      <c r="O13" s="212"/>
      <c r="P13" s="302"/>
      <c r="Q13" s="256"/>
      <c r="R13" s="257"/>
      <c r="S13" s="258"/>
      <c r="T13" s="212"/>
      <c r="U13" s="302"/>
      <c r="V13" s="263"/>
      <c r="W13" s="260"/>
      <c r="X13" s="430" t="s">
        <v>1200</v>
      </c>
    </row>
    <row r="14" spans="1:24" s="8" customFormat="1" ht="18.600000000000001" customHeight="1">
      <c r="A14" s="425"/>
      <c r="B14" s="256"/>
      <c r="C14" s="253" t="s">
        <v>890</v>
      </c>
      <c r="D14" s="254" t="s">
        <v>1866</v>
      </c>
      <c r="E14" s="211">
        <v>2300</v>
      </c>
      <c r="F14" s="299"/>
      <c r="G14" s="300"/>
      <c r="H14" s="257"/>
      <c r="I14" s="254"/>
      <c r="J14" s="212"/>
      <c r="K14" s="302"/>
      <c r="L14" s="256"/>
      <c r="M14" s="257" t="s">
        <v>1205</v>
      </c>
      <c r="N14" s="254" t="s">
        <v>4</v>
      </c>
      <c r="O14" s="212"/>
      <c r="P14" s="302"/>
      <c r="Q14" s="256"/>
      <c r="R14" s="257"/>
      <c r="S14" s="258"/>
      <c r="T14" s="212"/>
      <c r="U14" s="302"/>
      <c r="V14" s="263"/>
      <c r="W14" s="260"/>
      <c r="X14" s="261"/>
    </row>
    <row r="15" spans="1:24" s="8" customFormat="1" ht="18.600000000000001" customHeight="1">
      <c r="A15" s="425"/>
      <c r="B15" s="256"/>
      <c r="C15" s="253" t="s">
        <v>892</v>
      </c>
      <c r="D15" s="254" t="s">
        <v>5</v>
      </c>
      <c r="E15" s="211">
        <v>1150</v>
      </c>
      <c r="F15" s="299"/>
      <c r="G15" s="300"/>
      <c r="H15" s="257"/>
      <c r="I15" s="254"/>
      <c r="J15" s="212"/>
      <c r="K15" s="302"/>
      <c r="L15" s="256"/>
      <c r="M15" s="257" t="s">
        <v>1206</v>
      </c>
      <c r="N15" s="254" t="s">
        <v>4</v>
      </c>
      <c r="O15" s="212"/>
      <c r="P15" s="302"/>
      <c r="Q15" s="256"/>
      <c r="R15" s="257"/>
      <c r="S15" s="258"/>
      <c r="T15" s="212"/>
      <c r="U15" s="302"/>
      <c r="V15" s="263"/>
      <c r="W15" s="260"/>
      <c r="X15" s="261"/>
    </row>
    <row r="16" spans="1:24" s="8" customFormat="1" ht="18.600000000000001" customHeight="1">
      <c r="A16" s="425"/>
      <c r="B16" s="256" t="s">
        <v>12</v>
      </c>
      <c r="C16" s="253" t="s">
        <v>893</v>
      </c>
      <c r="D16" s="254" t="s">
        <v>5</v>
      </c>
      <c r="E16" s="211">
        <v>1000</v>
      </c>
      <c r="F16" s="299"/>
      <c r="G16" s="300"/>
      <c r="H16" s="257"/>
      <c r="I16" s="254"/>
      <c r="J16" s="212"/>
      <c r="K16" s="302"/>
      <c r="L16" s="256"/>
      <c r="M16" s="257" t="s">
        <v>893</v>
      </c>
      <c r="N16" s="254" t="s">
        <v>4</v>
      </c>
      <c r="O16" s="212"/>
      <c r="P16" s="302"/>
      <c r="Q16" s="256"/>
      <c r="R16" s="257"/>
      <c r="S16" s="258"/>
      <c r="T16" s="212"/>
      <c r="U16" s="302"/>
      <c r="V16" s="550" t="s">
        <v>12</v>
      </c>
      <c r="W16" s="448" t="s">
        <v>1993</v>
      </c>
      <c r="X16" s="261"/>
    </row>
    <row r="17" spans="1:24" s="8" customFormat="1" ht="18.600000000000001" customHeight="1">
      <c r="A17" s="425"/>
      <c r="B17" s="256"/>
      <c r="C17" s="253"/>
      <c r="D17" s="254"/>
      <c r="E17" s="211"/>
      <c r="F17" s="299"/>
      <c r="G17" s="300"/>
      <c r="H17" s="257"/>
      <c r="I17" s="254"/>
      <c r="J17" s="212"/>
      <c r="K17" s="302"/>
      <c r="L17" s="256"/>
      <c r="M17" s="257"/>
      <c r="N17" s="254"/>
      <c r="O17" s="212"/>
      <c r="P17" s="302"/>
      <c r="Q17" s="256"/>
      <c r="R17" s="257"/>
      <c r="S17" s="258"/>
      <c r="T17" s="212"/>
      <c r="U17" s="302"/>
      <c r="V17" s="263"/>
      <c r="W17" s="452" t="s">
        <v>1763</v>
      </c>
      <c r="X17" s="261"/>
    </row>
    <row r="18" spans="1:24" s="8" customFormat="1" ht="18.600000000000001" customHeight="1">
      <c r="A18" s="425"/>
      <c r="B18" s="256"/>
      <c r="C18" s="253"/>
      <c r="D18" s="254"/>
      <c r="E18" s="211"/>
      <c r="F18" s="299"/>
      <c r="G18" s="300"/>
      <c r="H18" s="257"/>
      <c r="I18" s="254"/>
      <c r="J18" s="212"/>
      <c r="K18" s="303"/>
      <c r="L18" s="256"/>
      <c r="M18" s="257"/>
      <c r="N18" s="254"/>
      <c r="O18" s="212"/>
      <c r="P18" s="303"/>
      <c r="Q18" s="256"/>
      <c r="R18" s="257"/>
      <c r="S18" s="258"/>
      <c r="T18" s="212"/>
      <c r="U18" s="303"/>
      <c r="V18" s="263"/>
      <c r="W18" s="452"/>
      <c r="X18" s="261"/>
    </row>
    <row r="19" spans="1:24" s="8" customFormat="1" ht="19.5" customHeight="1" thickBot="1">
      <c r="A19" s="456"/>
      <c r="B19" s="1222">
        <f>COUNTA(C8:C18)</f>
        <v>9</v>
      </c>
      <c r="C19" s="1099"/>
      <c r="D19" s="1100"/>
      <c r="E19" s="170">
        <f>SUM(E8:E18)</f>
        <v>16500</v>
      </c>
      <c r="F19" s="338">
        <f>SUM(F8:F18)</f>
        <v>0</v>
      </c>
      <c r="G19" s="1223">
        <f>COUNTA(H8:H18)</f>
        <v>4</v>
      </c>
      <c r="H19" s="1224"/>
      <c r="I19" s="1225"/>
      <c r="J19" s="105">
        <f>SUM(J8:J18)</f>
        <v>2200</v>
      </c>
      <c r="K19" s="297">
        <f>SUM(K8:K18)</f>
        <v>0</v>
      </c>
      <c r="L19" s="1101">
        <f>COUNTA(M8:M18)</f>
        <v>9</v>
      </c>
      <c r="M19" s="1102"/>
      <c r="N19" s="1103"/>
      <c r="O19" s="105"/>
      <c r="P19" s="487"/>
      <c r="Q19" s="1101">
        <f>COUNTA(R8:R18)</f>
        <v>2</v>
      </c>
      <c r="R19" s="1102"/>
      <c r="S19" s="1103"/>
      <c r="T19" s="105">
        <f>SUM(T8:T18)</f>
        <v>1050</v>
      </c>
      <c r="U19" s="298">
        <f>SUM(U8:U18)</f>
        <v>0</v>
      </c>
      <c r="V19" s="521"/>
      <c r="W19" s="70"/>
      <c r="X19" s="71"/>
    </row>
    <row r="20" spans="1:24" s="8" customFormat="1" ht="15" customHeight="1">
      <c r="A20" s="571"/>
      <c r="B20" s="572"/>
      <c r="C20" s="572"/>
      <c r="D20" s="572"/>
      <c r="E20" s="573"/>
      <c r="F20" s="574"/>
      <c r="G20" s="575"/>
      <c r="H20" s="575"/>
      <c r="I20" s="575"/>
      <c r="J20" s="576"/>
      <c r="K20" s="574"/>
      <c r="L20" s="575"/>
      <c r="M20" s="575"/>
      <c r="N20" s="575"/>
      <c r="O20" s="576"/>
      <c r="P20" s="574"/>
      <c r="Q20" s="575"/>
      <c r="R20" s="575"/>
      <c r="S20" s="575"/>
      <c r="T20" s="576"/>
      <c r="U20" s="574"/>
      <c r="V20" s="1221" t="s">
        <v>769</v>
      </c>
      <c r="W20" s="1221"/>
      <c r="X20" s="1221"/>
    </row>
    <row r="21" spans="1:24" s="9" customFormat="1" ht="21" customHeight="1" thickBot="1">
      <c r="A21" s="461" t="s">
        <v>1102</v>
      </c>
      <c r="B21" s="236"/>
      <c r="C21" s="235" t="s">
        <v>1207</v>
      </c>
      <c r="D21" s="236"/>
      <c r="E21" s="237"/>
      <c r="F21" s="417"/>
      <c r="G21" s="1105" t="s">
        <v>771</v>
      </c>
      <c r="H21" s="1106"/>
      <c r="I21" s="1104">
        <f>E30+J30+O30+T30</f>
        <v>13400</v>
      </c>
      <c r="J21" s="1104"/>
      <c r="K21" s="1104"/>
      <c r="L21" s="418"/>
      <c r="M21" s="419"/>
      <c r="N21" s="182"/>
      <c r="O21" s="238"/>
      <c r="P21" s="238"/>
      <c r="Q21" s="238"/>
      <c r="R21" s="240"/>
      <c r="S21" s="182"/>
      <c r="T21" s="238"/>
      <c r="U21" s="238"/>
      <c r="V21" s="238"/>
      <c r="W21" s="1096">
        <f>尾張表紙!T42</f>
        <v>45778</v>
      </c>
      <c r="X21" s="1097"/>
    </row>
    <row r="22" spans="1:24" s="9" customFormat="1" ht="19.5" customHeight="1">
      <c r="A22" s="420" t="s">
        <v>1069</v>
      </c>
      <c r="B22" s="421" t="s">
        <v>232</v>
      </c>
      <c r="C22" s="422"/>
      <c r="D22" s="423"/>
      <c r="E22" s="424"/>
      <c r="F22" s="245" t="s">
        <v>1070</v>
      </c>
      <c r="G22" s="178" t="s">
        <v>233</v>
      </c>
      <c r="H22" s="178"/>
      <c r="I22" s="247"/>
      <c r="J22" s="248"/>
      <c r="K22" s="246" t="s">
        <v>1070</v>
      </c>
      <c r="L22" s="179" t="s">
        <v>236</v>
      </c>
      <c r="M22" s="178"/>
      <c r="N22" s="247"/>
      <c r="O22" s="248"/>
      <c r="P22" s="246" t="s">
        <v>1070</v>
      </c>
      <c r="Q22" s="179" t="s">
        <v>355</v>
      </c>
      <c r="R22" s="178"/>
      <c r="S22" s="247"/>
      <c r="T22" s="248"/>
      <c r="U22" s="246" t="s">
        <v>1070</v>
      </c>
      <c r="V22" s="179" t="s">
        <v>1071</v>
      </c>
      <c r="W22" s="178"/>
      <c r="X22" s="251"/>
    </row>
    <row r="23" spans="1:24" s="8" customFormat="1" ht="18.600000000000001" customHeight="1">
      <c r="A23" s="577"/>
      <c r="B23" s="256" t="s">
        <v>12</v>
      </c>
      <c r="C23" s="578" t="s">
        <v>1850</v>
      </c>
      <c r="D23" s="254" t="s">
        <v>1865</v>
      </c>
      <c r="E23" s="211">
        <v>3250</v>
      </c>
      <c r="F23" s="299"/>
      <c r="G23" s="581"/>
      <c r="H23" s="566" t="s">
        <v>895</v>
      </c>
      <c r="I23" s="582"/>
      <c r="J23" s="583">
        <v>500</v>
      </c>
      <c r="K23" s="584"/>
      <c r="L23" s="581"/>
      <c r="M23" s="566" t="s">
        <v>894</v>
      </c>
      <c r="N23" s="582"/>
      <c r="O23" s="583">
        <v>750</v>
      </c>
      <c r="P23" s="584"/>
      <c r="Q23" s="581"/>
      <c r="R23" s="566" t="s">
        <v>895</v>
      </c>
      <c r="S23" s="585"/>
      <c r="T23" s="583">
        <v>450</v>
      </c>
      <c r="U23" s="584"/>
      <c r="V23" s="463" t="s">
        <v>896</v>
      </c>
      <c r="W23" s="275"/>
      <c r="X23" s="537"/>
    </row>
    <row r="24" spans="1:24" s="8" customFormat="1" ht="18.600000000000001" customHeight="1">
      <c r="A24" s="539"/>
      <c r="B24" s="256" t="s">
        <v>1141</v>
      </c>
      <c r="C24" s="466" t="s">
        <v>1647</v>
      </c>
      <c r="D24" s="254" t="s">
        <v>1866</v>
      </c>
      <c r="E24" s="211">
        <v>2450</v>
      </c>
      <c r="F24" s="299"/>
      <c r="G24" s="586"/>
      <c r="H24" s="587"/>
      <c r="I24" s="588"/>
      <c r="J24" s="212"/>
      <c r="K24" s="302"/>
      <c r="L24" s="586"/>
      <c r="M24" s="257" t="s">
        <v>1648</v>
      </c>
      <c r="N24" s="254" t="s">
        <v>4</v>
      </c>
      <c r="O24" s="212"/>
      <c r="P24" s="302"/>
      <c r="Q24" s="586"/>
      <c r="R24" s="587"/>
      <c r="S24" s="589"/>
      <c r="T24" s="212"/>
      <c r="U24" s="302"/>
      <c r="V24" s="463"/>
      <c r="W24" s="262" t="s">
        <v>1817</v>
      </c>
      <c r="X24" s="537"/>
    </row>
    <row r="25" spans="1:24" s="8" customFormat="1" ht="18.600000000000001" customHeight="1">
      <c r="A25" s="538"/>
      <c r="B25" s="256"/>
      <c r="C25" s="253" t="s">
        <v>897</v>
      </c>
      <c r="D25" s="254" t="s">
        <v>1866</v>
      </c>
      <c r="E25" s="211">
        <v>2350</v>
      </c>
      <c r="F25" s="299"/>
      <c r="G25" s="590"/>
      <c r="H25" s="591"/>
      <c r="I25" s="592"/>
      <c r="J25" s="433"/>
      <c r="K25" s="515"/>
      <c r="L25" s="590"/>
      <c r="M25" s="257" t="s">
        <v>1209</v>
      </c>
      <c r="N25" s="254" t="s">
        <v>4</v>
      </c>
      <c r="O25" s="433"/>
      <c r="P25" s="515"/>
      <c r="Q25" s="590"/>
      <c r="R25" s="591"/>
      <c r="S25" s="593"/>
      <c r="T25" s="433"/>
      <c r="U25" s="515"/>
      <c r="V25" s="426"/>
      <c r="W25" s="262" t="s">
        <v>2062</v>
      </c>
      <c r="X25" s="430"/>
    </row>
    <row r="26" spans="1:24" s="8" customFormat="1" ht="18.600000000000001" customHeight="1">
      <c r="A26" s="594"/>
      <c r="B26" s="256"/>
      <c r="C26" s="253" t="s">
        <v>898</v>
      </c>
      <c r="D26" s="254" t="s">
        <v>5</v>
      </c>
      <c r="E26" s="211">
        <v>1050</v>
      </c>
      <c r="F26" s="299"/>
      <c r="G26" s="300"/>
      <c r="H26" s="257"/>
      <c r="I26" s="254"/>
      <c r="J26" s="212"/>
      <c r="K26" s="302"/>
      <c r="L26" s="256"/>
      <c r="M26" s="257" t="s">
        <v>1210</v>
      </c>
      <c r="N26" s="254" t="s">
        <v>4</v>
      </c>
      <c r="O26" s="212"/>
      <c r="P26" s="302"/>
      <c r="Q26" s="290"/>
      <c r="R26" s="257"/>
      <c r="S26" s="289"/>
      <c r="T26" s="212"/>
      <c r="U26" s="302"/>
      <c r="V26" s="426"/>
      <c r="W26" s="262" t="s">
        <v>1444</v>
      </c>
      <c r="X26" s="430"/>
    </row>
    <row r="27" spans="1:24" s="8" customFormat="1" ht="18.600000000000001" customHeight="1">
      <c r="A27" s="594"/>
      <c r="B27" s="508"/>
      <c r="C27" s="597" t="s">
        <v>899</v>
      </c>
      <c r="D27" s="254" t="s">
        <v>1865</v>
      </c>
      <c r="E27" s="211">
        <v>1150</v>
      </c>
      <c r="F27" s="299"/>
      <c r="G27" s="300"/>
      <c r="H27" s="257"/>
      <c r="I27" s="254"/>
      <c r="J27" s="212"/>
      <c r="K27" s="302"/>
      <c r="L27" s="256"/>
      <c r="M27" s="257"/>
      <c r="N27" s="254"/>
      <c r="O27" s="212"/>
      <c r="P27" s="302"/>
      <c r="Q27" s="290"/>
      <c r="R27" s="595"/>
      <c r="S27" s="289"/>
      <c r="T27" s="212"/>
      <c r="U27" s="302"/>
      <c r="V27" s="596"/>
      <c r="W27" s="262"/>
      <c r="X27" s="430" t="s">
        <v>85</v>
      </c>
    </row>
    <row r="28" spans="1:24" s="8" customFormat="1" ht="18.600000000000001" customHeight="1">
      <c r="A28" s="449"/>
      <c r="B28" s="256"/>
      <c r="C28" s="598" t="s">
        <v>900</v>
      </c>
      <c r="D28" s="254" t="s">
        <v>80</v>
      </c>
      <c r="E28" s="211">
        <v>1450</v>
      </c>
      <c r="F28" s="299"/>
      <c r="G28" s="513"/>
      <c r="H28" s="514"/>
      <c r="I28" s="510"/>
      <c r="J28" s="433"/>
      <c r="K28" s="302"/>
      <c r="L28" s="508"/>
      <c r="M28" s="514"/>
      <c r="N28" s="510"/>
      <c r="O28" s="433"/>
      <c r="P28" s="302"/>
      <c r="Q28" s="508"/>
      <c r="R28" s="514"/>
      <c r="S28" s="560"/>
      <c r="T28" s="433"/>
      <c r="U28" s="302"/>
      <c r="V28" s="263"/>
      <c r="W28" s="262"/>
      <c r="X28" s="430"/>
    </row>
    <row r="29" spans="1:24" s="8" customFormat="1" ht="18.600000000000001" customHeight="1">
      <c r="A29" s="449"/>
      <c r="B29" s="256"/>
      <c r="C29" s="598"/>
      <c r="D29" s="254"/>
      <c r="E29" s="211"/>
      <c r="F29" s="299"/>
      <c r="G29" s="300"/>
      <c r="H29" s="257"/>
      <c r="I29" s="254"/>
      <c r="J29" s="433"/>
      <c r="K29" s="303"/>
      <c r="L29" s="256"/>
      <c r="M29" s="257"/>
      <c r="N29" s="254"/>
      <c r="O29" s="212"/>
      <c r="P29" s="303"/>
      <c r="Q29" s="256"/>
      <c r="R29" s="257"/>
      <c r="S29" s="258"/>
      <c r="T29" s="433"/>
      <c r="U29" s="303"/>
      <c r="V29" s="263" t="s">
        <v>12</v>
      </c>
      <c r="W29" s="262" t="s">
        <v>2063</v>
      </c>
      <c r="X29" s="261"/>
    </row>
    <row r="30" spans="1:24" s="8" customFormat="1" ht="19.5" customHeight="1" thickBot="1">
      <c r="A30" s="456"/>
      <c r="B30" s="1222">
        <f>COUNTA(C23:C29)</f>
        <v>6</v>
      </c>
      <c r="C30" s="1099"/>
      <c r="D30" s="1100"/>
      <c r="E30" s="170">
        <f>SUM(E23:E29)</f>
        <v>11700</v>
      </c>
      <c r="F30" s="338">
        <f>SUM(F23:F29)</f>
        <v>0</v>
      </c>
      <c r="G30" s="1223">
        <f>COUNTA(H23:H29)</f>
        <v>1</v>
      </c>
      <c r="H30" s="1224"/>
      <c r="I30" s="1225"/>
      <c r="J30" s="105">
        <f>SUM(J23:J29)</f>
        <v>500</v>
      </c>
      <c r="K30" s="297">
        <f>SUM(K23:K29)</f>
        <v>0</v>
      </c>
      <c r="L30" s="1101">
        <f>COUNTA(M23:M29)</f>
        <v>4</v>
      </c>
      <c r="M30" s="1102"/>
      <c r="N30" s="1103"/>
      <c r="O30" s="105">
        <f>SUM(O23:O29)</f>
        <v>750</v>
      </c>
      <c r="P30" s="297">
        <f>SUM(P23:P29)</f>
        <v>0</v>
      </c>
      <c r="Q30" s="1101">
        <f>COUNTA(R23:R29)</f>
        <v>1</v>
      </c>
      <c r="R30" s="1102"/>
      <c r="S30" s="1103"/>
      <c r="T30" s="105">
        <f>SUM(T23:T29)</f>
        <v>450</v>
      </c>
      <c r="U30" s="298">
        <f>SUM(U23:U29)</f>
        <v>0</v>
      </c>
      <c r="V30" s="263" t="s">
        <v>125</v>
      </c>
      <c r="W30" s="262" t="s">
        <v>2064</v>
      </c>
      <c r="X30" s="261"/>
    </row>
    <row r="31" spans="1:24" ht="15" customHeight="1">
      <c r="A31" s="266"/>
      <c r="B31" s="266"/>
      <c r="C31" s="267"/>
      <c r="D31" s="268"/>
      <c r="E31" s="269"/>
      <c r="F31" s="269"/>
      <c r="G31" s="269"/>
      <c r="H31" s="267"/>
      <c r="I31" s="270"/>
      <c r="J31" s="271"/>
      <c r="K31" s="269"/>
      <c r="L31" s="269"/>
      <c r="M31" s="267"/>
      <c r="N31" s="270"/>
      <c r="O31" s="271"/>
      <c r="P31" s="271"/>
      <c r="Q31" s="269"/>
      <c r="R31" s="267"/>
      <c r="S31" s="270"/>
      <c r="T31" s="271"/>
      <c r="U31" s="271"/>
      <c r="V31" s="1221" t="s">
        <v>769</v>
      </c>
      <c r="W31" s="1221"/>
      <c r="X31" s="1221"/>
    </row>
    <row r="32" spans="1:24" s="9" customFormat="1" ht="21" customHeight="1" thickBot="1">
      <c r="A32" s="461" t="s">
        <v>1102</v>
      </c>
      <c r="B32" s="236"/>
      <c r="C32" s="235" t="s">
        <v>1211</v>
      </c>
      <c r="D32" s="236"/>
      <c r="E32" s="237"/>
      <c r="F32" s="417"/>
      <c r="G32" s="1105" t="s">
        <v>771</v>
      </c>
      <c r="H32" s="1106"/>
      <c r="I32" s="1104">
        <f>E38+J38+O38+T38</f>
        <v>16050</v>
      </c>
      <c r="J32" s="1104"/>
      <c r="K32" s="1104"/>
      <c r="L32" s="418"/>
      <c r="M32" s="419"/>
      <c r="N32" s="182"/>
      <c r="O32" s="238"/>
      <c r="P32" s="238"/>
      <c r="Q32" s="238"/>
      <c r="R32" s="240"/>
      <c r="S32" s="182"/>
      <c r="T32" s="238"/>
      <c r="U32" s="238"/>
      <c r="V32" s="238"/>
      <c r="W32" s="1096">
        <f>尾張表紙!T42</f>
        <v>45778</v>
      </c>
      <c r="X32" s="1097"/>
    </row>
    <row r="33" spans="1:24" s="9" customFormat="1" ht="19.5" customHeight="1">
      <c r="A33" s="420" t="s">
        <v>1069</v>
      </c>
      <c r="B33" s="421" t="s">
        <v>232</v>
      </c>
      <c r="C33" s="422"/>
      <c r="D33" s="423"/>
      <c r="E33" s="424"/>
      <c r="F33" s="245" t="s">
        <v>1070</v>
      </c>
      <c r="G33" s="178" t="s">
        <v>233</v>
      </c>
      <c r="H33" s="178"/>
      <c r="I33" s="247"/>
      <c r="J33" s="248"/>
      <c r="K33" s="246" t="s">
        <v>1070</v>
      </c>
      <c r="L33" s="179" t="s">
        <v>236</v>
      </c>
      <c r="M33" s="178"/>
      <c r="N33" s="247"/>
      <c r="O33" s="248"/>
      <c r="P33" s="246" t="s">
        <v>1070</v>
      </c>
      <c r="Q33" s="179" t="s">
        <v>355</v>
      </c>
      <c r="R33" s="178"/>
      <c r="S33" s="247"/>
      <c r="T33" s="248"/>
      <c r="U33" s="246" t="s">
        <v>1070</v>
      </c>
      <c r="V33" s="179" t="s">
        <v>1071</v>
      </c>
      <c r="W33" s="178"/>
      <c r="X33" s="251"/>
    </row>
    <row r="34" spans="1:24" s="8" customFormat="1" ht="18.600000000000001" customHeight="1">
      <c r="A34" s="1242" t="s">
        <v>1212</v>
      </c>
      <c r="B34" s="256" t="s">
        <v>1213</v>
      </c>
      <c r="C34" s="523" t="s">
        <v>901</v>
      </c>
      <c r="D34" s="254" t="s">
        <v>1866</v>
      </c>
      <c r="E34" s="211">
        <v>13500</v>
      </c>
      <c r="F34" s="299"/>
      <c r="G34" s="443"/>
      <c r="H34" s="524" t="s">
        <v>902</v>
      </c>
      <c r="I34" s="525"/>
      <c r="J34" s="526">
        <v>600</v>
      </c>
      <c r="K34" s="301"/>
      <c r="L34" s="443"/>
      <c r="M34" s="524" t="s">
        <v>1214</v>
      </c>
      <c r="N34" s="525" t="s">
        <v>1129</v>
      </c>
      <c r="O34" s="526"/>
      <c r="P34" s="301"/>
      <c r="Q34" s="600"/>
      <c r="R34" s="524" t="s">
        <v>902</v>
      </c>
      <c r="S34" s="528"/>
      <c r="T34" s="526">
        <v>600</v>
      </c>
      <c r="U34" s="301"/>
      <c r="V34" s="447"/>
      <c r="W34" s="260"/>
      <c r="X34" s="261"/>
    </row>
    <row r="35" spans="1:24" s="8" customFormat="1" ht="18.600000000000001" customHeight="1">
      <c r="A35" s="1243"/>
      <c r="B35" s="529"/>
      <c r="C35" s="553"/>
      <c r="D35" s="531"/>
      <c r="E35" s="554"/>
      <c r="F35" s="490"/>
      <c r="G35" s="555"/>
      <c r="H35" s="530" t="s">
        <v>1215</v>
      </c>
      <c r="I35" s="531"/>
      <c r="J35" s="532">
        <v>550</v>
      </c>
      <c r="K35" s="493"/>
      <c r="L35" s="555"/>
      <c r="M35" s="530"/>
      <c r="N35" s="531"/>
      <c r="O35" s="532"/>
      <c r="P35" s="493"/>
      <c r="Q35" s="601"/>
      <c r="R35" s="530" t="s">
        <v>903</v>
      </c>
      <c r="S35" s="534"/>
      <c r="T35" s="532">
        <v>800</v>
      </c>
      <c r="U35" s="493"/>
      <c r="V35" s="550" t="s">
        <v>1096</v>
      </c>
      <c r="W35" s="448" t="s">
        <v>1628</v>
      </c>
      <c r="X35" s="261"/>
    </row>
    <row r="36" spans="1:24" s="8" customFormat="1" ht="18.600000000000001" customHeight="1">
      <c r="A36" s="1242"/>
      <c r="B36" s="508"/>
      <c r="C36" s="509"/>
      <c r="D36" s="444"/>
      <c r="E36" s="511"/>
      <c r="F36" s="512"/>
      <c r="G36" s="513"/>
      <c r="H36" s="514"/>
      <c r="I36" s="510"/>
      <c r="J36" s="433"/>
      <c r="K36" s="515"/>
      <c r="L36" s="602"/>
      <c r="M36" s="514"/>
      <c r="N36" s="444"/>
      <c r="O36" s="545"/>
      <c r="P36" s="515"/>
      <c r="Q36" s="603"/>
      <c r="R36" s="514"/>
      <c r="S36" s="517"/>
      <c r="T36" s="604"/>
      <c r="U36" s="515"/>
      <c r="V36" s="605"/>
      <c r="W36" s="262"/>
      <c r="X36" s="261"/>
    </row>
    <row r="37" spans="1:24" s="8" customFormat="1" ht="18.600000000000001" customHeight="1">
      <c r="A37" s="1243"/>
      <c r="B37" s="256"/>
      <c r="C37" s="253"/>
      <c r="D37" s="254"/>
      <c r="E37" s="211"/>
      <c r="F37" s="299"/>
      <c r="G37" s="300"/>
      <c r="H37" s="257"/>
      <c r="I37" s="254"/>
      <c r="J37" s="212"/>
      <c r="K37" s="303"/>
      <c r="L37" s="300"/>
      <c r="M37" s="257"/>
      <c r="N37" s="254"/>
      <c r="O37" s="212"/>
      <c r="P37" s="303"/>
      <c r="Q37" s="305"/>
      <c r="R37" s="257"/>
      <c r="S37" s="289"/>
      <c r="T37" s="212"/>
      <c r="U37" s="303"/>
      <c r="V37" s="605"/>
      <c r="W37" s="262"/>
      <c r="X37" s="261"/>
    </row>
    <row r="38" spans="1:24" s="8" customFormat="1" ht="19.5" customHeight="1" thickBot="1">
      <c r="A38" s="456"/>
      <c r="B38" s="1222">
        <f>COUNTA(C34:C37)</f>
        <v>1</v>
      </c>
      <c r="C38" s="1099"/>
      <c r="D38" s="1100"/>
      <c r="E38" s="170">
        <f>SUM(E34:E37)</f>
        <v>13500</v>
      </c>
      <c r="F38" s="338">
        <f>SUM(F34:F37)</f>
        <v>0</v>
      </c>
      <c r="G38" s="1136">
        <f>COUNTA(H34:H37)</f>
        <v>2</v>
      </c>
      <c r="H38" s="1102"/>
      <c r="I38" s="1103"/>
      <c r="J38" s="105">
        <f>SUM(J34:J37)</f>
        <v>1150</v>
      </c>
      <c r="K38" s="297">
        <f>SUM(K34:K37)</f>
        <v>0</v>
      </c>
      <c r="L38" s="1101">
        <f>COUNTA(M34:M37)</f>
        <v>1</v>
      </c>
      <c r="M38" s="1102"/>
      <c r="N38" s="1103"/>
      <c r="O38" s="105">
        <f>SUM(O34:O37)</f>
        <v>0</v>
      </c>
      <c r="P38" s="487"/>
      <c r="Q38" s="1101">
        <f>COUNTA(R34:R37)</f>
        <v>2</v>
      </c>
      <c r="R38" s="1102"/>
      <c r="S38" s="1103"/>
      <c r="T38" s="105">
        <f>SUM(T34:T37)</f>
        <v>1400</v>
      </c>
      <c r="U38" s="298">
        <f>SUM(U34:U37)</f>
        <v>0</v>
      </c>
      <c r="V38" s="606"/>
      <c r="W38" s="82"/>
      <c r="X38" s="599"/>
    </row>
    <row r="39" spans="1:24" ht="15" customHeight="1">
      <c r="A39" s="266"/>
      <c r="B39" s="266"/>
      <c r="C39" s="267"/>
      <c r="D39" s="268"/>
      <c r="E39" s="269"/>
      <c r="F39" s="269"/>
      <c r="G39" s="269"/>
      <c r="H39" s="267"/>
      <c r="I39" s="270"/>
      <c r="J39" s="271"/>
      <c r="K39" s="269"/>
      <c r="L39" s="269"/>
      <c r="M39" s="267"/>
      <c r="N39" s="270"/>
      <c r="O39" s="271"/>
      <c r="P39" s="271"/>
      <c r="Q39" s="269"/>
      <c r="R39" s="267"/>
      <c r="S39" s="270"/>
      <c r="T39" s="271"/>
      <c r="U39" s="271"/>
      <c r="V39" s="1221" t="s">
        <v>769</v>
      </c>
      <c r="W39" s="1221"/>
      <c r="X39" s="1221"/>
    </row>
    <row r="40" spans="1:24" s="9" customFormat="1" ht="21" customHeight="1" thickBot="1">
      <c r="A40" s="461" t="s">
        <v>1102</v>
      </c>
      <c r="B40" s="236"/>
      <c r="C40" s="235" t="s">
        <v>1216</v>
      </c>
      <c r="D40" s="236"/>
      <c r="E40" s="237"/>
      <c r="F40" s="417"/>
      <c r="G40" s="1105" t="s">
        <v>771</v>
      </c>
      <c r="H40" s="1106"/>
      <c r="I40" s="1104">
        <f>E44+J44+O44+T44</f>
        <v>2300</v>
      </c>
      <c r="J40" s="1104"/>
      <c r="K40" s="1104"/>
      <c r="L40" s="418"/>
      <c r="M40" s="419"/>
      <c r="N40" s="182"/>
      <c r="O40" s="238"/>
      <c r="P40" s="238"/>
      <c r="Q40" s="238"/>
      <c r="R40" s="240"/>
      <c r="S40" s="182"/>
      <c r="T40" s="238"/>
      <c r="U40" s="238"/>
      <c r="V40" s="238"/>
      <c r="W40" s="1096">
        <f>尾張表紙!T42</f>
        <v>45778</v>
      </c>
      <c r="X40" s="1097"/>
    </row>
    <row r="41" spans="1:24" s="9" customFormat="1" ht="19.5" customHeight="1">
      <c r="A41" s="420" t="s">
        <v>1069</v>
      </c>
      <c r="B41" s="421" t="s">
        <v>232</v>
      </c>
      <c r="C41" s="422"/>
      <c r="D41" s="423"/>
      <c r="E41" s="424"/>
      <c r="F41" s="245" t="s">
        <v>1070</v>
      </c>
      <c r="G41" s="178" t="s">
        <v>233</v>
      </c>
      <c r="H41" s="178"/>
      <c r="I41" s="247"/>
      <c r="J41" s="248"/>
      <c r="K41" s="246" t="s">
        <v>1070</v>
      </c>
      <c r="L41" s="179" t="s">
        <v>236</v>
      </c>
      <c r="M41" s="178"/>
      <c r="N41" s="247"/>
      <c r="O41" s="248"/>
      <c r="P41" s="246" t="s">
        <v>1070</v>
      </c>
      <c r="Q41" s="179" t="s">
        <v>355</v>
      </c>
      <c r="R41" s="178"/>
      <c r="S41" s="247"/>
      <c r="T41" s="248"/>
      <c r="U41" s="246" t="s">
        <v>1070</v>
      </c>
      <c r="V41" s="179" t="s">
        <v>1071</v>
      </c>
      <c r="W41" s="178"/>
      <c r="X41" s="251"/>
    </row>
    <row r="42" spans="1:24" s="8" customFormat="1" ht="18.600000000000001" customHeight="1">
      <c r="A42" s="1233" t="s">
        <v>1217</v>
      </c>
      <c r="B42" s="522"/>
      <c r="C42" s="523" t="s">
        <v>904</v>
      </c>
      <c r="D42" s="254" t="s">
        <v>1866</v>
      </c>
      <c r="E42" s="211">
        <v>1000</v>
      </c>
      <c r="F42" s="299"/>
      <c r="G42" s="443"/>
      <c r="H42" s="524"/>
      <c r="I42" s="525"/>
      <c r="J42" s="526"/>
      <c r="K42" s="301"/>
      <c r="L42" s="522"/>
      <c r="M42" s="524" t="s">
        <v>1218</v>
      </c>
      <c r="N42" s="525" t="s">
        <v>1129</v>
      </c>
      <c r="O42" s="526"/>
      <c r="P42" s="301"/>
      <c r="Q42" s="527"/>
      <c r="R42" s="524"/>
      <c r="S42" s="528"/>
      <c r="T42" s="526"/>
      <c r="U42" s="301"/>
      <c r="V42" s="463" t="s">
        <v>1219</v>
      </c>
      <c r="W42" s="275"/>
      <c r="X42" s="537"/>
    </row>
    <row r="43" spans="1:24" s="8" customFormat="1" ht="18.600000000000001" customHeight="1">
      <c r="A43" s="1232"/>
      <c r="B43" s="465"/>
      <c r="C43" s="466" t="s">
        <v>905</v>
      </c>
      <c r="D43" s="254" t="s">
        <v>1229</v>
      </c>
      <c r="E43" s="211">
        <v>1300</v>
      </c>
      <c r="F43" s="299"/>
      <c r="G43" s="469"/>
      <c r="H43" s="470"/>
      <c r="I43" s="444"/>
      <c r="J43" s="471"/>
      <c r="K43" s="302"/>
      <c r="L43" s="465"/>
      <c r="M43" s="470" t="s">
        <v>1230</v>
      </c>
      <c r="N43" s="254" t="s">
        <v>1181</v>
      </c>
      <c r="O43" s="471"/>
      <c r="P43" s="302"/>
      <c r="Q43" s="518"/>
      <c r="R43" s="470"/>
      <c r="S43" s="519"/>
      <c r="T43" s="471"/>
      <c r="U43" s="302"/>
      <c r="V43" s="426"/>
      <c r="W43" s="262" t="s">
        <v>1879</v>
      </c>
      <c r="X43" s="475"/>
    </row>
    <row r="44" spans="1:24" s="8" customFormat="1" ht="19.5" customHeight="1" thickBot="1">
      <c r="A44" s="456"/>
      <c r="B44" s="1222">
        <f>COUNTA(C42:C43)</f>
        <v>2</v>
      </c>
      <c r="C44" s="1099"/>
      <c r="D44" s="1100"/>
      <c r="E44" s="170">
        <f>SUM(E42:E43)</f>
        <v>2300</v>
      </c>
      <c r="F44" s="338">
        <f>SUM(F42:F43)</f>
        <v>0</v>
      </c>
      <c r="G44" s="1223">
        <f>COUNTA(H42:H43)</f>
        <v>0</v>
      </c>
      <c r="H44" s="1224"/>
      <c r="I44" s="1225"/>
      <c r="J44" s="105">
        <f>SUM(J42:J43)</f>
        <v>0</v>
      </c>
      <c r="K44" s="486"/>
      <c r="L44" s="1101">
        <f>COUNTA(M42:M43)</f>
        <v>2</v>
      </c>
      <c r="M44" s="1102"/>
      <c r="N44" s="1103"/>
      <c r="O44" s="105">
        <f>SUM(O42:O43)</f>
        <v>0</v>
      </c>
      <c r="P44" s="487"/>
      <c r="Q44" s="1101">
        <f>COUNTA(R42:R43)</f>
        <v>0</v>
      </c>
      <c r="R44" s="1102"/>
      <c r="S44" s="1103"/>
      <c r="T44" s="105">
        <f>SUM(T42:T43)</f>
        <v>0</v>
      </c>
      <c r="U44" s="487"/>
      <c r="V44" s="606"/>
      <c r="W44" s="607"/>
      <c r="X44" s="599"/>
    </row>
  </sheetData>
  <mergeCells count="42">
    <mergeCell ref="V5:X5"/>
    <mergeCell ref="V20:X20"/>
    <mergeCell ref="V31:X31"/>
    <mergeCell ref="V39:X39"/>
    <mergeCell ref="G19:I19"/>
    <mergeCell ref="G6:H6"/>
    <mergeCell ref="L30:N30"/>
    <mergeCell ref="A6:B6"/>
    <mergeCell ref="Q19:S19"/>
    <mergeCell ref="B19:D19"/>
    <mergeCell ref="G40:H40"/>
    <mergeCell ref="G21:H21"/>
    <mergeCell ref="I6:K6"/>
    <mergeCell ref="I21:K21"/>
    <mergeCell ref="I32:K32"/>
    <mergeCell ref="I40:K40"/>
    <mergeCell ref="W40:X40"/>
    <mergeCell ref="Q38:S38"/>
    <mergeCell ref="A42:A43"/>
    <mergeCell ref="L44:N44"/>
    <mergeCell ref="Q44:S44"/>
    <mergeCell ref="B44:D44"/>
    <mergeCell ref="B38:D38"/>
    <mergeCell ref="G38:I38"/>
    <mergeCell ref="L38:N38"/>
    <mergeCell ref="G44:I44"/>
    <mergeCell ref="V2:X4"/>
    <mergeCell ref="A34:A35"/>
    <mergeCell ref="A36:A37"/>
    <mergeCell ref="W32:X32"/>
    <mergeCell ref="W21:X21"/>
    <mergeCell ref="W6:X6"/>
    <mergeCell ref="Q30:S30"/>
    <mergeCell ref="G30:I30"/>
    <mergeCell ref="G32:H32"/>
    <mergeCell ref="B30:D30"/>
    <mergeCell ref="P1:U4"/>
    <mergeCell ref="L19:N19"/>
    <mergeCell ref="B1:H2"/>
    <mergeCell ref="C3:H4"/>
    <mergeCell ref="K1:M2"/>
    <mergeCell ref="K3:M4"/>
  </mergeCells>
  <phoneticPr fontId="19"/>
  <dataValidations count="1">
    <dataValidation type="whole" operator="lessThanOrEqual" showInputMessage="1" showErrorMessage="1" sqref="F8:F18 K8:K18 P8:P18 U8:U18 F23:F29 K23 K26:K29 P23 P26:P29 U23 U26:U29 F34:F37 K34:K37 P34:P37 U34:U37 U42:U43 P42:P43 K42:K43 F42:F43" xr:uid="{00000000-0002-0000-1A00-000000000000}">
      <formula1>E8</formula1>
    </dataValidation>
  </dataValidations>
  <hyperlinks>
    <hyperlink ref="V5:X5" location="尾張表紙!A1" display="尾張表紙へ戻る" xr:uid="{00000000-0004-0000-1A00-000000000000}"/>
    <hyperlink ref="V20:X20" location="尾張表紙!A1" display="尾張表紙へ戻る" xr:uid="{00000000-0004-0000-1A00-000001000000}"/>
    <hyperlink ref="V31:X31" location="尾張表紙!A1" display="尾張表紙へ戻る" xr:uid="{00000000-0004-0000-1A00-000002000000}"/>
    <hyperlink ref="V39:X39" location="尾張表紙!A1" display="尾張表紙へ戻る" xr:uid="{00000000-0004-0000-1A00-000003000000}"/>
  </hyperlinks>
  <printOptions horizontalCentered="1" verticalCentered="1"/>
  <pageMargins left="0.59055118110236227" right="0.47244094488188981" top="0.27559055118110237" bottom="0.35433070866141736" header="0.11811023622047245" footer="0.11811023622047245"/>
  <pageSetup paperSize="9" scale="76" firstPageNumber="27" orientation="landscape" useFirstPageNumber="1" horizontalDpi="4294967292" verticalDpi="300" r:id="rId1"/>
  <headerFooter alignWithMargins="0">
    <oddFooter>&amp;C－&amp;P－&amp;R中日興業（株）</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X36"/>
  <sheetViews>
    <sheetView showZeros="0" zoomScale="75" zoomScaleNormal="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921">
        <v>43322</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F28+K28+U28+F36+K36+P36+U36</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1231</v>
      </c>
      <c r="D6" s="236"/>
      <c r="E6" s="237"/>
      <c r="F6" s="417"/>
      <c r="G6" s="1105" t="s">
        <v>771</v>
      </c>
      <c r="H6" s="1106"/>
      <c r="I6" s="1104">
        <f>E28+J28+O28+T28</f>
        <v>28900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906</v>
      </c>
      <c r="D8" s="254" t="s">
        <v>1866</v>
      </c>
      <c r="E8" s="211">
        <v>2550</v>
      </c>
      <c r="F8" s="299"/>
      <c r="G8" s="443"/>
      <c r="H8" s="257" t="s">
        <v>906</v>
      </c>
      <c r="I8" s="254"/>
      <c r="J8" s="212">
        <v>1200</v>
      </c>
      <c r="K8" s="301"/>
      <c r="L8" s="256"/>
      <c r="M8" s="257" t="s">
        <v>906</v>
      </c>
      <c r="N8" s="254" t="s">
        <v>1093</v>
      </c>
      <c r="O8" s="212"/>
      <c r="P8" s="301"/>
      <c r="Q8" s="256"/>
      <c r="R8" s="257" t="s">
        <v>907</v>
      </c>
      <c r="S8" s="258"/>
      <c r="T8" s="212">
        <v>500</v>
      </c>
      <c r="U8" s="301"/>
      <c r="V8" s="426"/>
      <c r="W8" s="260"/>
      <c r="X8" s="261"/>
    </row>
    <row r="9" spans="1:24" s="8" customFormat="1" ht="18.75" customHeight="1">
      <c r="A9" s="1248" t="s">
        <v>1232</v>
      </c>
      <c r="B9" s="256"/>
      <c r="C9" s="253" t="s">
        <v>908</v>
      </c>
      <c r="D9" s="254" t="s">
        <v>1866</v>
      </c>
      <c r="E9" s="211">
        <v>2150</v>
      </c>
      <c r="F9" s="299"/>
      <c r="G9" s="300"/>
      <c r="H9" s="257" t="s">
        <v>909</v>
      </c>
      <c r="I9" s="254"/>
      <c r="J9" s="212">
        <v>750</v>
      </c>
      <c r="K9" s="302"/>
      <c r="L9" s="256"/>
      <c r="M9" s="257" t="s">
        <v>1233</v>
      </c>
      <c r="N9" s="254" t="s">
        <v>1129</v>
      </c>
      <c r="O9" s="212"/>
      <c r="P9" s="302"/>
      <c r="Q9" s="256"/>
      <c r="R9" s="257" t="s">
        <v>906</v>
      </c>
      <c r="S9" s="258"/>
      <c r="T9" s="212">
        <v>700</v>
      </c>
      <c r="U9" s="302"/>
      <c r="V9" s="550"/>
      <c r="W9" s="448"/>
      <c r="X9" s="261"/>
    </row>
    <row r="10" spans="1:24" s="8" customFormat="1" ht="18.75" customHeight="1">
      <c r="A10" s="1249"/>
      <c r="B10" s="256"/>
      <c r="C10" s="253" t="s">
        <v>911</v>
      </c>
      <c r="D10" s="254" t="s">
        <v>1866</v>
      </c>
      <c r="E10" s="211">
        <v>1250</v>
      </c>
      <c r="F10" s="299"/>
      <c r="G10" s="300"/>
      <c r="H10" s="257" t="s">
        <v>910</v>
      </c>
      <c r="I10" s="254"/>
      <c r="J10" s="212">
        <v>200</v>
      </c>
      <c r="K10" s="302"/>
      <c r="L10" s="256"/>
      <c r="M10" s="257" t="s">
        <v>1234</v>
      </c>
      <c r="N10" s="254" t="s">
        <v>4</v>
      </c>
      <c r="O10" s="212"/>
      <c r="P10" s="302"/>
      <c r="Q10" s="256"/>
      <c r="R10" s="257" t="s">
        <v>909</v>
      </c>
      <c r="S10" s="258"/>
      <c r="T10" s="212">
        <v>600</v>
      </c>
      <c r="U10" s="302"/>
      <c r="V10" s="426"/>
      <c r="W10" s="334"/>
      <c r="X10" s="261"/>
    </row>
    <row r="11" spans="1:24" s="8" customFormat="1" ht="18.75" customHeight="1">
      <c r="A11" s="805"/>
      <c r="B11" s="256"/>
      <c r="C11" s="253" t="s">
        <v>907</v>
      </c>
      <c r="D11" s="254" t="s">
        <v>5</v>
      </c>
      <c r="E11" s="211">
        <v>1150</v>
      </c>
      <c r="F11" s="299"/>
      <c r="G11" s="300"/>
      <c r="H11" s="257"/>
      <c r="I11" s="254"/>
      <c r="J11" s="212"/>
      <c r="K11" s="302"/>
      <c r="L11" s="256"/>
      <c r="M11" s="257" t="s">
        <v>1235</v>
      </c>
      <c r="N11" s="254" t="s">
        <v>4</v>
      </c>
      <c r="O11" s="212"/>
      <c r="P11" s="302"/>
      <c r="Q11" s="256"/>
      <c r="R11" s="257"/>
      <c r="S11" s="258"/>
      <c r="T11" s="212"/>
      <c r="U11" s="302"/>
      <c r="V11" s="426"/>
      <c r="W11" s="260"/>
      <c r="X11" s="261"/>
    </row>
    <row r="12" spans="1:24" s="8" customFormat="1" ht="18.75" customHeight="1">
      <c r="A12" s="425"/>
      <c r="B12" s="508"/>
      <c r="C12" s="253" t="s">
        <v>912</v>
      </c>
      <c r="D12" s="254" t="s">
        <v>5</v>
      </c>
      <c r="E12" s="211">
        <v>1100</v>
      </c>
      <c r="F12" s="299"/>
      <c r="G12" s="300"/>
      <c r="H12" s="257"/>
      <c r="I12" s="254"/>
      <c r="J12" s="212"/>
      <c r="K12" s="302"/>
      <c r="L12" s="256"/>
      <c r="M12" s="257" t="s">
        <v>1236</v>
      </c>
      <c r="N12" s="254" t="s">
        <v>4</v>
      </c>
      <c r="O12" s="212"/>
      <c r="P12" s="302"/>
      <c r="Q12" s="256"/>
      <c r="R12" s="257"/>
      <c r="S12" s="258"/>
      <c r="T12" s="212"/>
      <c r="U12" s="302"/>
      <c r="V12" s="426"/>
      <c r="W12" s="260"/>
      <c r="X12" s="261"/>
    </row>
    <row r="13" spans="1:24" s="8" customFormat="1" ht="18.75" customHeight="1">
      <c r="A13" s="425"/>
      <c r="B13" s="256"/>
      <c r="C13" s="253" t="s">
        <v>913</v>
      </c>
      <c r="D13" s="254" t="s">
        <v>1866</v>
      </c>
      <c r="E13" s="211">
        <v>1150</v>
      </c>
      <c r="F13" s="299"/>
      <c r="G13" s="300"/>
      <c r="H13" s="257"/>
      <c r="I13" s="254"/>
      <c r="J13" s="212"/>
      <c r="K13" s="302"/>
      <c r="L13" s="256"/>
      <c r="M13" s="257" t="s">
        <v>1238</v>
      </c>
      <c r="N13" s="254" t="s">
        <v>4</v>
      </c>
      <c r="O13" s="212"/>
      <c r="P13" s="302"/>
      <c r="Q13" s="256"/>
      <c r="R13" s="257"/>
      <c r="S13" s="258"/>
      <c r="T13" s="212"/>
      <c r="U13" s="302"/>
      <c r="V13" s="426"/>
      <c r="W13" s="260"/>
      <c r="X13" s="261"/>
    </row>
    <row r="14" spans="1:24" s="8" customFormat="1" ht="18.75" customHeight="1">
      <c r="A14" s="608"/>
      <c r="B14" s="256"/>
      <c r="C14" s="253" t="s">
        <v>914</v>
      </c>
      <c r="D14" s="254" t="s">
        <v>1866</v>
      </c>
      <c r="E14" s="211">
        <v>1600</v>
      </c>
      <c r="F14" s="299"/>
      <c r="G14" s="300"/>
      <c r="H14" s="257"/>
      <c r="I14" s="254"/>
      <c r="J14" s="212"/>
      <c r="K14" s="302"/>
      <c r="L14" s="256"/>
      <c r="M14" s="257" t="s">
        <v>1239</v>
      </c>
      <c r="N14" s="254" t="s">
        <v>4</v>
      </c>
      <c r="O14" s="212"/>
      <c r="P14" s="302"/>
      <c r="Q14" s="256"/>
      <c r="R14" s="257"/>
      <c r="S14" s="258"/>
      <c r="T14" s="212"/>
      <c r="U14" s="302"/>
      <c r="V14" s="426"/>
      <c r="W14" s="260"/>
      <c r="X14" s="261"/>
    </row>
    <row r="15" spans="1:24" s="8" customFormat="1" ht="18.75" customHeight="1">
      <c r="A15" s="609" t="s">
        <v>1240</v>
      </c>
      <c r="B15" s="256" t="s">
        <v>1649</v>
      </c>
      <c r="C15" s="253" t="s">
        <v>915</v>
      </c>
      <c r="D15" s="254" t="s">
        <v>1866</v>
      </c>
      <c r="E15" s="211">
        <v>1650</v>
      </c>
      <c r="F15" s="299"/>
      <c r="G15" s="300"/>
      <c r="H15" s="257"/>
      <c r="I15" s="254"/>
      <c r="J15" s="212"/>
      <c r="K15" s="302"/>
      <c r="L15" s="256"/>
      <c r="M15" s="257" t="s">
        <v>1241</v>
      </c>
      <c r="N15" s="254" t="s">
        <v>4</v>
      </c>
      <c r="O15" s="212"/>
      <c r="P15" s="302"/>
      <c r="Q15" s="256"/>
      <c r="R15" s="257"/>
      <c r="S15" s="258"/>
      <c r="T15" s="212"/>
      <c r="U15" s="302"/>
      <c r="V15" s="550" t="s">
        <v>12</v>
      </c>
      <c r="W15" s="448" t="s">
        <v>1629</v>
      </c>
      <c r="X15" s="261"/>
    </row>
    <row r="16" spans="1:24" s="8" customFormat="1" ht="18.75" customHeight="1">
      <c r="A16" s="610"/>
      <c r="B16" s="256"/>
      <c r="C16" s="253" t="s">
        <v>916</v>
      </c>
      <c r="D16" s="254" t="s">
        <v>1866</v>
      </c>
      <c r="E16" s="211">
        <v>3250</v>
      </c>
      <c r="F16" s="299"/>
      <c r="G16" s="300"/>
      <c r="H16" s="257"/>
      <c r="I16" s="254"/>
      <c r="J16" s="212"/>
      <c r="K16" s="302"/>
      <c r="L16" s="256"/>
      <c r="M16" s="257" t="s">
        <v>1242</v>
      </c>
      <c r="N16" s="254" t="s">
        <v>4</v>
      </c>
      <c r="O16" s="212"/>
      <c r="P16" s="302"/>
      <c r="Q16" s="256"/>
      <c r="R16" s="257"/>
      <c r="S16" s="258"/>
      <c r="T16" s="212"/>
      <c r="U16" s="302"/>
      <c r="V16" s="426"/>
      <c r="W16" s="334" t="s">
        <v>1173</v>
      </c>
      <c r="X16" s="261"/>
    </row>
    <row r="17" spans="1:24" s="8" customFormat="1" ht="18.75" customHeight="1">
      <c r="A17" s="425"/>
      <c r="B17" s="256"/>
      <c r="C17" s="253" t="s">
        <v>917</v>
      </c>
      <c r="D17" s="254" t="s">
        <v>1866</v>
      </c>
      <c r="E17" s="211">
        <v>950</v>
      </c>
      <c r="F17" s="299"/>
      <c r="G17" s="300"/>
      <c r="H17" s="257"/>
      <c r="I17" s="254"/>
      <c r="J17" s="212"/>
      <c r="K17" s="302"/>
      <c r="L17" s="256"/>
      <c r="M17" s="257" t="s">
        <v>1244</v>
      </c>
      <c r="N17" s="254" t="s">
        <v>4</v>
      </c>
      <c r="O17" s="212"/>
      <c r="P17" s="302"/>
      <c r="Q17" s="256"/>
      <c r="R17" s="257"/>
      <c r="S17" s="258"/>
      <c r="T17" s="212"/>
      <c r="U17" s="302"/>
      <c r="V17" s="426"/>
      <c r="W17" s="334"/>
      <c r="X17" s="261"/>
    </row>
    <row r="18" spans="1:24" s="8" customFormat="1" ht="18.75" customHeight="1">
      <c r="A18" s="610"/>
      <c r="B18" s="256"/>
      <c r="C18" s="253" t="s">
        <v>918</v>
      </c>
      <c r="D18" s="254" t="s">
        <v>1866</v>
      </c>
      <c r="E18" s="211">
        <v>1500</v>
      </c>
      <c r="F18" s="299"/>
      <c r="G18" s="300"/>
      <c r="H18" s="257"/>
      <c r="I18" s="254"/>
      <c r="J18" s="212"/>
      <c r="K18" s="302"/>
      <c r="L18" s="256"/>
      <c r="M18" s="257" t="s">
        <v>1245</v>
      </c>
      <c r="N18" s="254" t="s">
        <v>4</v>
      </c>
      <c r="O18" s="212"/>
      <c r="P18" s="302"/>
      <c r="Q18" s="256"/>
      <c r="R18" s="257"/>
      <c r="S18" s="258"/>
      <c r="T18" s="212"/>
      <c r="U18" s="302"/>
      <c r="V18" s="426"/>
      <c r="W18" s="334"/>
      <c r="X18" s="261"/>
    </row>
    <row r="19" spans="1:24" s="8" customFormat="1" ht="18.75" customHeight="1">
      <c r="A19" s="610"/>
      <c r="B19" s="256"/>
      <c r="C19" s="253" t="s">
        <v>919</v>
      </c>
      <c r="D19" s="254" t="s">
        <v>1866</v>
      </c>
      <c r="E19" s="211">
        <v>1150</v>
      </c>
      <c r="F19" s="299"/>
      <c r="G19" s="300"/>
      <c r="H19" s="257"/>
      <c r="I19" s="254"/>
      <c r="J19" s="212"/>
      <c r="K19" s="302"/>
      <c r="L19" s="256"/>
      <c r="M19" s="257" t="s">
        <v>919</v>
      </c>
      <c r="N19" s="254" t="s">
        <v>4</v>
      </c>
      <c r="O19" s="212"/>
      <c r="P19" s="302"/>
      <c r="Q19" s="256"/>
      <c r="R19" s="257"/>
      <c r="S19" s="258"/>
      <c r="T19" s="212"/>
      <c r="U19" s="302"/>
      <c r="V19" s="426"/>
      <c r="W19" s="260"/>
      <c r="X19" s="261"/>
    </row>
    <row r="20" spans="1:24" s="8" customFormat="1" ht="18.75" customHeight="1">
      <c r="A20" s="425"/>
      <c r="B20" s="256"/>
      <c r="C20" s="253" t="s">
        <v>920</v>
      </c>
      <c r="D20" s="254" t="s">
        <v>729</v>
      </c>
      <c r="E20" s="211">
        <v>900</v>
      </c>
      <c r="F20" s="299"/>
      <c r="G20" s="300"/>
      <c r="H20" s="257"/>
      <c r="I20" s="254"/>
      <c r="J20" s="212"/>
      <c r="K20" s="302"/>
      <c r="L20" s="256"/>
      <c r="M20" s="257" t="s">
        <v>1246</v>
      </c>
      <c r="N20" s="254" t="s">
        <v>4</v>
      </c>
      <c r="O20" s="212"/>
      <c r="P20" s="302"/>
      <c r="Q20" s="256"/>
      <c r="R20" s="257"/>
      <c r="S20" s="258"/>
      <c r="T20" s="212"/>
      <c r="U20" s="302"/>
      <c r="V20" s="426"/>
      <c r="W20" s="260"/>
      <c r="X20" s="261"/>
    </row>
    <row r="21" spans="1:24" s="8" customFormat="1" ht="18.75" customHeight="1">
      <c r="A21" s="425"/>
      <c r="B21" s="256"/>
      <c r="C21" s="253" t="s">
        <v>1881</v>
      </c>
      <c r="D21" s="254" t="s">
        <v>1866</v>
      </c>
      <c r="E21" s="211">
        <v>1650</v>
      </c>
      <c r="F21" s="299"/>
      <c r="G21" s="300"/>
      <c r="H21" s="257"/>
      <c r="I21" s="254"/>
      <c r="J21" s="212"/>
      <c r="K21" s="302"/>
      <c r="L21" s="256"/>
      <c r="M21" s="257" t="s">
        <v>1881</v>
      </c>
      <c r="N21" s="254" t="s">
        <v>4</v>
      </c>
      <c r="O21" s="212"/>
      <c r="P21" s="302"/>
      <c r="Q21" s="256"/>
      <c r="R21" s="257"/>
      <c r="S21" s="258"/>
      <c r="T21" s="212"/>
      <c r="U21" s="302"/>
      <c r="V21" s="426"/>
      <c r="W21" s="260"/>
      <c r="X21" s="261"/>
    </row>
    <row r="22" spans="1:24" s="8" customFormat="1" ht="18.75" customHeight="1">
      <c r="A22" s="425"/>
      <c r="B22" s="256"/>
      <c r="C22" s="253" t="s">
        <v>1896</v>
      </c>
      <c r="D22" s="254" t="s">
        <v>1866</v>
      </c>
      <c r="E22" s="211">
        <v>2950</v>
      </c>
      <c r="F22" s="299"/>
      <c r="G22" s="300"/>
      <c r="H22" s="257"/>
      <c r="I22" s="254"/>
      <c r="J22" s="212"/>
      <c r="K22" s="302"/>
      <c r="L22" s="256"/>
      <c r="M22" s="257" t="s">
        <v>1898</v>
      </c>
      <c r="N22" s="254" t="s">
        <v>4</v>
      </c>
      <c r="O22" s="212"/>
      <c r="P22" s="302"/>
      <c r="Q22" s="256"/>
      <c r="R22" s="257"/>
      <c r="S22" s="258"/>
      <c r="T22" s="212"/>
      <c r="U22" s="302"/>
      <c r="V22" s="426"/>
      <c r="W22" s="260"/>
      <c r="X22" s="261"/>
    </row>
    <row r="23" spans="1:24" s="8" customFormat="1" ht="18.75" customHeight="1">
      <c r="A23" s="425"/>
      <c r="B23" s="256"/>
      <c r="C23" s="253"/>
      <c r="D23" s="254"/>
      <c r="E23" s="211"/>
      <c r="F23" s="299"/>
      <c r="G23" s="300"/>
      <c r="H23" s="257"/>
      <c r="I23" s="254"/>
      <c r="J23" s="212"/>
      <c r="K23" s="302"/>
      <c r="L23" s="256"/>
      <c r="M23" s="257"/>
      <c r="N23" s="254"/>
      <c r="O23" s="212"/>
      <c r="P23" s="302"/>
      <c r="Q23" s="256"/>
      <c r="R23" s="257"/>
      <c r="S23" s="258"/>
      <c r="T23" s="212"/>
      <c r="U23" s="302"/>
      <c r="V23" s="426"/>
      <c r="W23" s="260"/>
      <c r="X23" s="261"/>
    </row>
    <row r="24" spans="1:24" s="8" customFormat="1" ht="18.75" customHeight="1">
      <c r="A24" s="425"/>
      <c r="B24" s="256"/>
      <c r="C24" s="253"/>
      <c r="D24" s="254"/>
      <c r="E24" s="211"/>
      <c r="F24" s="299"/>
      <c r="G24" s="300"/>
      <c r="H24" s="257"/>
      <c r="I24" s="254"/>
      <c r="J24" s="212"/>
      <c r="K24" s="302"/>
      <c r="L24" s="256"/>
      <c r="M24" s="257"/>
      <c r="N24" s="254"/>
      <c r="O24" s="212"/>
      <c r="P24" s="302"/>
      <c r="Q24" s="256"/>
      <c r="R24" s="257"/>
      <c r="S24" s="258"/>
      <c r="T24" s="212"/>
      <c r="U24" s="302"/>
      <c r="V24" s="426"/>
      <c r="W24" s="260"/>
      <c r="X24" s="261"/>
    </row>
    <row r="25" spans="1:24" s="8" customFormat="1" ht="18.75" customHeight="1">
      <c r="A25" s="425"/>
      <c r="B25" s="256"/>
      <c r="C25" s="253"/>
      <c r="D25" s="254"/>
      <c r="E25" s="211"/>
      <c r="F25" s="299"/>
      <c r="G25" s="300"/>
      <c r="H25" s="257"/>
      <c r="I25" s="254"/>
      <c r="J25" s="212"/>
      <c r="K25" s="302"/>
      <c r="L25" s="256"/>
      <c r="M25" s="257"/>
      <c r="N25" s="254"/>
      <c r="O25" s="212"/>
      <c r="P25" s="302"/>
      <c r="Q25" s="256"/>
      <c r="R25" s="257"/>
      <c r="S25" s="258"/>
      <c r="T25" s="212"/>
      <c r="U25" s="302"/>
      <c r="V25" s="426"/>
      <c r="W25" s="260"/>
      <c r="X25" s="261"/>
    </row>
    <row r="26" spans="1:24" s="8" customFormat="1" ht="18.75" customHeight="1">
      <c r="A26" s="425"/>
      <c r="B26" s="256"/>
      <c r="C26" s="253"/>
      <c r="D26" s="254"/>
      <c r="E26" s="211"/>
      <c r="F26" s="299"/>
      <c r="G26" s="300"/>
      <c r="H26" s="257"/>
      <c r="I26" s="254"/>
      <c r="J26" s="212"/>
      <c r="K26" s="302"/>
      <c r="L26" s="256"/>
      <c r="M26" s="257"/>
      <c r="N26" s="254"/>
      <c r="O26" s="212"/>
      <c r="P26" s="302"/>
      <c r="Q26" s="256"/>
      <c r="R26" s="257"/>
      <c r="S26" s="258"/>
      <c r="T26" s="212"/>
      <c r="U26" s="302"/>
      <c r="V26" s="426"/>
      <c r="W26" s="260"/>
      <c r="X26" s="261"/>
    </row>
    <row r="27" spans="1:24" s="8" customFormat="1" ht="18.75" customHeight="1">
      <c r="A27" s="425"/>
      <c r="B27" s="256"/>
      <c r="C27" s="253"/>
      <c r="D27" s="254"/>
      <c r="E27" s="211"/>
      <c r="F27" s="299"/>
      <c r="G27" s="454"/>
      <c r="H27" s="257"/>
      <c r="I27" s="254"/>
      <c r="J27" s="212"/>
      <c r="K27" s="303"/>
      <c r="L27" s="256"/>
      <c r="M27" s="257"/>
      <c r="N27" s="254"/>
      <c r="O27" s="212"/>
      <c r="P27" s="303"/>
      <c r="Q27" s="256"/>
      <c r="R27" s="257"/>
      <c r="S27" s="258"/>
      <c r="T27" s="212"/>
      <c r="U27" s="303"/>
      <c r="V27" s="426"/>
      <c r="W27" s="260"/>
      <c r="X27" s="261"/>
    </row>
    <row r="28" spans="1:24" s="8" customFormat="1" ht="19.5" customHeight="1" thickBot="1">
      <c r="A28" s="456"/>
      <c r="B28" s="1222">
        <f>COUNTA(C8:C27)</f>
        <v>15</v>
      </c>
      <c r="C28" s="1099"/>
      <c r="D28" s="1100"/>
      <c r="E28" s="170">
        <f>SUM(E8:E27)</f>
        <v>24950</v>
      </c>
      <c r="F28" s="338">
        <f>SUM(F8:F27)</f>
        <v>0</v>
      </c>
      <c r="G28" s="1223">
        <f>COUNTA(H8:H27)</f>
        <v>3</v>
      </c>
      <c r="H28" s="1224"/>
      <c r="I28" s="1225"/>
      <c r="J28" s="105">
        <f>SUM(J8:J27)</f>
        <v>2150</v>
      </c>
      <c r="K28" s="297">
        <f>SUM(K8:K27)</f>
        <v>0</v>
      </c>
      <c r="L28" s="1101">
        <f>COUNTA(M8:M27)</f>
        <v>15</v>
      </c>
      <c r="M28" s="1102"/>
      <c r="N28" s="1103"/>
      <c r="O28" s="105"/>
      <c r="P28" s="487"/>
      <c r="Q28" s="1101">
        <f>COUNTA(R8:R27)</f>
        <v>3</v>
      </c>
      <c r="R28" s="1102"/>
      <c r="S28" s="1103"/>
      <c r="T28" s="105">
        <f>SUM(T8:T27)</f>
        <v>1800</v>
      </c>
      <c r="U28" s="298">
        <f>SUM(U8:U27)</f>
        <v>0</v>
      </c>
      <c r="V28" s="521"/>
      <c r="W28" s="70"/>
      <c r="X28" s="71"/>
    </row>
    <row r="29" spans="1:24" ht="15" customHeight="1">
      <c r="A29" s="266"/>
      <c r="B29" s="266"/>
      <c r="C29" s="267"/>
      <c r="D29" s="268"/>
      <c r="E29" s="269"/>
      <c r="F29" s="269"/>
      <c r="G29" s="269"/>
      <c r="H29" s="267"/>
      <c r="I29" s="270"/>
      <c r="J29" s="271"/>
      <c r="K29" s="269"/>
      <c r="L29" s="269"/>
      <c r="M29" s="267"/>
      <c r="N29" s="270"/>
      <c r="O29" s="271"/>
      <c r="P29" s="271"/>
      <c r="Q29" s="269"/>
      <c r="R29" s="267"/>
      <c r="S29" s="270"/>
      <c r="T29" s="271"/>
      <c r="U29" s="271"/>
      <c r="V29" s="1221" t="s">
        <v>769</v>
      </c>
      <c r="W29" s="1221"/>
      <c r="X29" s="1221"/>
    </row>
    <row r="30" spans="1:24" s="9" customFormat="1" ht="21" customHeight="1" thickBot="1">
      <c r="A30" s="461" t="s">
        <v>1102</v>
      </c>
      <c r="B30" s="236"/>
      <c r="C30" s="235" t="s">
        <v>921</v>
      </c>
      <c r="D30" s="236"/>
      <c r="E30" s="237"/>
      <c r="F30" s="417"/>
      <c r="G30" s="1105" t="s">
        <v>771</v>
      </c>
      <c r="H30" s="1106"/>
      <c r="I30" s="1104">
        <f>E36+J36+O36+T36</f>
        <v>8700</v>
      </c>
      <c r="J30" s="1104"/>
      <c r="K30" s="1104"/>
      <c r="L30" s="418"/>
      <c r="M30" s="240"/>
      <c r="N30" s="182"/>
      <c r="O30" s="238"/>
      <c r="P30" s="238"/>
      <c r="Q30" s="238"/>
      <c r="R30" s="240"/>
      <c r="S30" s="182"/>
      <c r="T30" s="238"/>
      <c r="U30" s="238"/>
      <c r="V30" s="238"/>
      <c r="W30" s="1096">
        <f>尾張表紙!T42</f>
        <v>45778</v>
      </c>
      <c r="X30" s="1097"/>
    </row>
    <row r="31" spans="1:24" s="9" customFormat="1" ht="19.5" customHeight="1">
      <c r="A31" s="420" t="s">
        <v>1069</v>
      </c>
      <c r="B31" s="421" t="s">
        <v>232</v>
      </c>
      <c r="C31" s="422"/>
      <c r="D31" s="423"/>
      <c r="E31" s="424"/>
      <c r="F31" s="245" t="s">
        <v>1070</v>
      </c>
      <c r="G31" s="178" t="s">
        <v>233</v>
      </c>
      <c r="H31" s="178"/>
      <c r="I31" s="247"/>
      <c r="J31" s="248"/>
      <c r="K31" s="246" t="s">
        <v>1070</v>
      </c>
      <c r="L31" s="179" t="s">
        <v>236</v>
      </c>
      <c r="M31" s="178"/>
      <c r="N31" s="247"/>
      <c r="O31" s="248"/>
      <c r="P31" s="246" t="s">
        <v>1070</v>
      </c>
      <c r="Q31" s="179" t="s">
        <v>355</v>
      </c>
      <c r="R31" s="178"/>
      <c r="S31" s="247"/>
      <c r="T31" s="248"/>
      <c r="U31" s="246" t="s">
        <v>1070</v>
      </c>
      <c r="V31" s="179" t="s">
        <v>1071</v>
      </c>
      <c r="W31" s="178"/>
      <c r="X31" s="251"/>
    </row>
    <row r="32" spans="1:24" s="8" customFormat="1" ht="18.75" customHeight="1">
      <c r="A32" s="425"/>
      <c r="B32" s="256"/>
      <c r="C32" s="253" t="s">
        <v>922</v>
      </c>
      <c r="D32" s="254" t="s">
        <v>1866</v>
      </c>
      <c r="E32" s="211">
        <v>4000</v>
      </c>
      <c r="F32" s="299"/>
      <c r="G32" s="443"/>
      <c r="H32" s="524" t="s">
        <v>922</v>
      </c>
      <c r="I32" s="611"/>
      <c r="J32" s="526">
        <v>800</v>
      </c>
      <c r="K32" s="301"/>
      <c r="L32" s="522"/>
      <c r="M32" s="524" t="s">
        <v>922</v>
      </c>
      <c r="N32" s="254" t="s">
        <v>1093</v>
      </c>
      <c r="O32" s="526"/>
      <c r="P32" s="301"/>
      <c r="Q32" s="522"/>
      <c r="R32" s="524" t="s">
        <v>922</v>
      </c>
      <c r="S32" s="611"/>
      <c r="T32" s="526">
        <v>950</v>
      </c>
      <c r="U32" s="301"/>
      <c r="V32" s="463" t="s">
        <v>1248</v>
      </c>
      <c r="W32" s="275"/>
      <c r="X32" s="537"/>
    </row>
    <row r="33" spans="1:24" s="8" customFormat="1" ht="18.75" customHeight="1">
      <c r="A33" s="425"/>
      <c r="B33" s="256"/>
      <c r="C33" s="253" t="s">
        <v>1617</v>
      </c>
      <c r="D33" s="254" t="s">
        <v>1866</v>
      </c>
      <c r="E33" s="211">
        <v>1800</v>
      </c>
      <c r="F33" s="299"/>
      <c r="G33" s="612"/>
      <c r="H33" s="613"/>
      <c r="I33" s="614"/>
      <c r="J33" s="433"/>
      <c r="K33" s="302"/>
      <c r="L33" s="612"/>
      <c r="M33" s="257" t="s">
        <v>1617</v>
      </c>
      <c r="N33" s="254" t="s">
        <v>1249</v>
      </c>
      <c r="O33" s="433"/>
      <c r="P33" s="302"/>
      <c r="Q33" s="612"/>
      <c r="R33" s="613"/>
      <c r="S33" s="614"/>
      <c r="T33" s="433"/>
      <c r="U33" s="302"/>
      <c r="V33" s="426"/>
      <c r="W33" s="262" t="s">
        <v>1764</v>
      </c>
      <c r="X33" s="475"/>
    </row>
    <row r="34" spans="1:24" s="8" customFormat="1" ht="18.75" customHeight="1">
      <c r="A34" s="425"/>
      <c r="B34" s="256"/>
      <c r="C34" s="253" t="s">
        <v>924</v>
      </c>
      <c r="D34" s="254" t="s">
        <v>1866</v>
      </c>
      <c r="E34" s="211">
        <v>1150</v>
      </c>
      <c r="F34" s="299"/>
      <c r="G34" s="300"/>
      <c r="H34" s="257"/>
      <c r="I34" s="258"/>
      <c r="J34" s="212"/>
      <c r="K34" s="302"/>
      <c r="L34" s="256"/>
      <c r="M34" s="257" t="s">
        <v>1864</v>
      </c>
      <c r="N34" s="254" t="s">
        <v>923</v>
      </c>
      <c r="O34" s="212"/>
      <c r="P34" s="302"/>
      <c r="Q34" s="290"/>
      <c r="R34" s="257"/>
      <c r="S34" s="289"/>
      <c r="T34" s="212"/>
      <c r="U34" s="302"/>
      <c r="V34" s="275"/>
      <c r="W34" s="260"/>
      <c r="X34" s="430" t="s">
        <v>277</v>
      </c>
    </row>
    <row r="35" spans="1:24" s="8" customFormat="1" ht="18.75" customHeight="1">
      <c r="A35" s="425"/>
      <c r="B35" s="256"/>
      <c r="C35" s="253"/>
      <c r="D35" s="254"/>
      <c r="E35" s="211"/>
      <c r="F35" s="299"/>
      <c r="G35" s="454"/>
      <c r="H35" s="288"/>
      <c r="I35" s="258"/>
      <c r="J35" s="212"/>
      <c r="K35" s="303"/>
      <c r="L35" s="256"/>
      <c r="M35" s="257"/>
      <c r="N35" s="254"/>
      <c r="O35" s="212"/>
      <c r="P35" s="303"/>
      <c r="Q35" s="290"/>
      <c r="R35" s="257"/>
      <c r="S35" s="289"/>
      <c r="T35" s="212"/>
      <c r="U35" s="303"/>
      <c r="V35" s="426"/>
      <c r="W35" s="260"/>
      <c r="X35" s="261"/>
    </row>
    <row r="36" spans="1:24" s="8" customFormat="1" ht="19.5" customHeight="1" thickBot="1">
      <c r="A36" s="456"/>
      <c r="B36" s="1222">
        <f>COUNTA(C32:C35)</f>
        <v>3</v>
      </c>
      <c r="C36" s="1099"/>
      <c r="D36" s="1100"/>
      <c r="E36" s="170">
        <f>SUM(E32:E35)</f>
        <v>6950</v>
      </c>
      <c r="F36" s="338">
        <f>SUM(F32:F35)</f>
        <v>0</v>
      </c>
      <c r="G36" s="1223">
        <f>COUNTA(H32:H35)</f>
        <v>1</v>
      </c>
      <c r="H36" s="1224"/>
      <c r="I36" s="1225"/>
      <c r="J36" s="105">
        <f>SUM(J32:J35)</f>
        <v>800</v>
      </c>
      <c r="K36" s="297">
        <f>SUM(K32:K35)</f>
        <v>0</v>
      </c>
      <c r="L36" s="1101">
        <f>COUNTA(M32:M35)</f>
        <v>3</v>
      </c>
      <c r="M36" s="1102"/>
      <c r="N36" s="1103"/>
      <c r="O36" s="105">
        <f>SUM(O32:O35)</f>
        <v>0</v>
      </c>
      <c r="P36" s="297">
        <f>SUM(P32:P35)</f>
        <v>0</v>
      </c>
      <c r="Q36" s="1101">
        <f>COUNTA(R32:R35)</f>
        <v>1</v>
      </c>
      <c r="R36" s="1102"/>
      <c r="S36" s="1103"/>
      <c r="T36" s="105">
        <f>SUM(T32:T35)</f>
        <v>950</v>
      </c>
      <c r="U36" s="298">
        <f>SUM(U32:U35)</f>
        <v>0</v>
      </c>
      <c r="V36" s="521"/>
      <c r="W36" s="70"/>
      <c r="X36" s="71"/>
    </row>
  </sheetData>
  <mergeCells count="24">
    <mergeCell ref="A9:A10"/>
    <mergeCell ref="V29:X29"/>
    <mergeCell ref="W30:X30"/>
    <mergeCell ref="B36:D36"/>
    <mergeCell ref="L36:N36"/>
    <mergeCell ref="G30:H30"/>
    <mergeCell ref="Q36:S36"/>
    <mergeCell ref="G36:I36"/>
    <mergeCell ref="I30:K30"/>
    <mergeCell ref="L28:N28"/>
    <mergeCell ref="B28:D28"/>
    <mergeCell ref="G28:I28"/>
    <mergeCell ref="Q28:S28"/>
    <mergeCell ref="W6:X6"/>
    <mergeCell ref="K1:M2"/>
    <mergeCell ref="K3:M4"/>
    <mergeCell ref="A6:B6"/>
    <mergeCell ref="V2:X4"/>
    <mergeCell ref="G6:H6"/>
    <mergeCell ref="B1:H2"/>
    <mergeCell ref="C3:H4"/>
    <mergeCell ref="P1:U4"/>
    <mergeCell ref="V5:X5"/>
    <mergeCell ref="I6:K6"/>
  </mergeCells>
  <phoneticPr fontId="19"/>
  <dataValidations count="1">
    <dataValidation type="whole" operator="lessThanOrEqual" showInputMessage="1" showErrorMessage="1" sqref="F8:F27 K8:K27 P8:P27 U8:U27 F32:F35 K32:K35 P32:P35 U32:U35" xr:uid="{00000000-0002-0000-1B00-000000000000}">
      <formula1>E8</formula1>
    </dataValidation>
  </dataValidations>
  <hyperlinks>
    <hyperlink ref="V5:X5" location="尾張表紙!A1" display="尾張表紙へ戻る" xr:uid="{00000000-0004-0000-1B00-000000000000}"/>
    <hyperlink ref="V29:X29" location="尾張表紙!A1" display="尾張表紙へ戻る" xr:uid="{00000000-0004-0000-1B00-000001000000}"/>
  </hyperlinks>
  <printOptions horizontalCentered="1" verticalCentered="1"/>
  <pageMargins left="0.59055118110236227" right="0.47244094488188981" top="0.27559055118110237" bottom="0.35433070866141736" header="0.11811023622047245" footer="0.11811023622047245"/>
  <pageSetup paperSize="9" scale="90" firstPageNumber="27" orientation="landscape" useFirstPageNumber="1" horizontalDpi="4294967292" verticalDpi="300" r:id="rId1"/>
  <headerFooter alignWithMargins="0">
    <oddFooter>&amp;C－&amp;P－&amp;R中日興業（株）</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55"/>
  <sheetViews>
    <sheetView showZeros="0" zoomScale="75" zoomScaleNormal="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921">
        <v>43322</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F36+K36+P36+U36</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744</v>
      </c>
      <c r="D6" s="236"/>
      <c r="E6" s="237"/>
      <c r="F6" s="417"/>
      <c r="G6" s="1105" t="s">
        <v>771</v>
      </c>
      <c r="H6" s="1106"/>
      <c r="I6" s="1104">
        <f>E36+J36+O36+T36</f>
        <v>58950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925</v>
      </c>
      <c r="D8" s="254" t="s">
        <v>1866</v>
      </c>
      <c r="E8" s="211">
        <v>3300</v>
      </c>
      <c r="F8" s="299"/>
      <c r="G8" s="443"/>
      <c r="H8" s="257" t="s">
        <v>925</v>
      </c>
      <c r="I8" s="254"/>
      <c r="J8" s="212">
        <v>200</v>
      </c>
      <c r="K8" s="301"/>
      <c r="L8" s="256"/>
      <c r="M8" s="257" t="s">
        <v>1250</v>
      </c>
      <c r="N8" s="254" t="s">
        <v>1109</v>
      </c>
      <c r="O8" s="212"/>
      <c r="P8" s="301"/>
      <c r="Q8" s="256"/>
      <c r="R8" s="257" t="s">
        <v>926</v>
      </c>
      <c r="S8" s="258"/>
      <c r="T8" s="212">
        <v>550</v>
      </c>
      <c r="U8" s="301"/>
      <c r="V8" s="426"/>
      <c r="W8" s="615"/>
      <c r="X8" s="616"/>
    </row>
    <row r="9" spans="1:24" s="8" customFormat="1" ht="18.75" customHeight="1">
      <c r="A9" s="425"/>
      <c r="B9" s="256"/>
      <c r="C9" s="253" t="s">
        <v>927</v>
      </c>
      <c r="D9" s="254" t="s">
        <v>1866</v>
      </c>
      <c r="E9" s="211">
        <v>3800</v>
      </c>
      <c r="F9" s="299"/>
      <c r="G9" s="300"/>
      <c r="H9" s="257" t="s">
        <v>928</v>
      </c>
      <c r="I9" s="254"/>
      <c r="J9" s="212">
        <v>700</v>
      </c>
      <c r="K9" s="302"/>
      <c r="L9" s="256"/>
      <c r="M9" s="257" t="s">
        <v>1251</v>
      </c>
      <c r="N9" s="254" t="s">
        <v>1187</v>
      </c>
      <c r="O9" s="212"/>
      <c r="P9" s="302"/>
      <c r="Q9" s="256"/>
      <c r="R9" s="257" t="s">
        <v>1252</v>
      </c>
      <c r="S9" s="258"/>
      <c r="T9" s="212">
        <v>400</v>
      </c>
      <c r="U9" s="302"/>
      <c r="V9" s="426"/>
      <c r="W9" s="615"/>
      <c r="X9" s="616"/>
    </row>
    <row r="10" spans="1:24" s="8" customFormat="1" ht="18.75" customHeight="1">
      <c r="A10" s="425"/>
      <c r="B10" s="256"/>
      <c r="C10" s="598" t="s">
        <v>929</v>
      </c>
      <c r="D10" s="254" t="s">
        <v>1866</v>
      </c>
      <c r="E10" s="211">
        <v>900</v>
      </c>
      <c r="F10" s="299"/>
      <c r="G10" s="300"/>
      <c r="H10" s="257" t="s">
        <v>930</v>
      </c>
      <c r="I10" s="254"/>
      <c r="J10" s="212">
        <v>650</v>
      </c>
      <c r="K10" s="302"/>
      <c r="L10" s="256"/>
      <c r="M10" s="617" t="s">
        <v>1253</v>
      </c>
      <c r="N10" s="254" t="s">
        <v>1254</v>
      </c>
      <c r="O10" s="212"/>
      <c r="P10" s="302"/>
      <c r="Q10" s="256"/>
      <c r="R10" s="257" t="s">
        <v>928</v>
      </c>
      <c r="S10" s="258"/>
      <c r="T10" s="212">
        <v>300</v>
      </c>
      <c r="U10" s="302"/>
      <c r="V10" s="426"/>
      <c r="W10" s="615"/>
      <c r="X10" s="616"/>
    </row>
    <row r="11" spans="1:24" s="8" customFormat="1" ht="18.75" customHeight="1">
      <c r="A11" s="425"/>
      <c r="B11" s="256"/>
      <c r="C11" s="253" t="s">
        <v>1255</v>
      </c>
      <c r="D11" s="254" t="s">
        <v>1866</v>
      </c>
      <c r="E11" s="211">
        <v>1300</v>
      </c>
      <c r="F11" s="299"/>
      <c r="G11" s="300"/>
      <c r="H11" s="257" t="s">
        <v>931</v>
      </c>
      <c r="I11" s="254"/>
      <c r="J11" s="212">
        <v>1050</v>
      </c>
      <c r="K11" s="302"/>
      <c r="L11" s="256"/>
      <c r="M11" s="257" t="s">
        <v>1145</v>
      </c>
      <c r="N11" s="254" t="s">
        <v>1129</v>
      </c>
      <c r="O11" s="212"/>
      <c r="P11" s="302"/>
      <c r="Q11" s="256"/>
      <c r="R11" s="617" t="s">
        <v>932</v>
      </c>
      <c r="S11" s="258"/>
      <c r="T11" s="212">
        <v>650</v>
      </c>
      <c r="U11" s="302"/>
      <c r="V11" s="426"/>
      <c r="W11" s="615"/>
      <c r="X11" s="616"/>
    </row>
    <row r="12" spans="1:24" s="8" customFormat="1" ht="18.75" customHeight="1">
      <c r="A12" s="425"/>
      <c r="B12" s="256"/>
      <c r="C12" s="253" t="s">
        <v>1256</v>
      </c>
      <c r="D12" s="254" t="s">
        <v>1866</v>
      </c>
      <c r="E12" s="211">
        <v>1300</v>
      </c>
      <c r="F12" s="299"/>
      <c r="G12" s="300"/>
      <c r="H12" s="257" t="s">
        <v>933</v>
      </c>
      <c r="I12" s="254"/>
      <c r="J12" s="212">
        <v>950</v>
      </c>
      <c r="K12" s="302"/>
      <c r="L12" s="256"/>
      <c r="M12" s="257" t="s">
        <v>1256</v>
      </c>
      <c r="N12" s="254" t="s">
        <v>1109</v>
      </c>
      <c r="O12" s="212"/>
      <c r="P12" s="302"/>
      <c r="Q12" s="256"/>
      <c r="R12" s="257" t="s">
        <v>934</v>
      </c>
      <c r="S12" s="258"/>
      <c r="T12" s="212">
        <v>950</v>
      </c>
      <c r="U12" s="302"/>
      <c r="V12" s="426"/>
      <c r="W12" s="615"/>
      <c r="X12" s="616"/>
    </row>
    <row r="13" spans="1:24" s="8" customFormat="1" ht="18.75" customHeight="1">
      <c r="A13" s="425"/>
      <c r="B13" s="256"/>
      <c r="C13" s="253" t="s">
        <v>935</v>
      </c>
      <c r="D13" s="254" t="s">
        <v>1866</v>
      </c>
      <c r="E13" s="211">
        <v>2250</v>
      </c>
      <c r="F13" s="299"/>
      <c r="G13" s="300"/>
      <c r="H13" s="257" t="s">
        <v>926</v>
      </c>
      <c r="I13" s="254"/>
      <c r="J13" s="212">
        <v>700</v>
      </c>
      <c r="K13" s="302"/>
      <c r="L13" s="256"/>
      <c r="M13" s="257" t="s">
        <v>1257</v>
      </c>
      <c r="N13" s="254" t="s">
        <v>1109</v>
      </c>
      <c r="O13" s="212"/>
      <c r="P13" s="302"/>
      <c r="Q13" s="256"/>
      <c r="R13" s="617" t="s">
        <v>936</v>
      </c>
      <c r="S13" s="289"/>
      <c r="T13" s="462">
        <v>150</v>
      </c>
      <c r="U13" s="302"/>
      <c r="V13" s="426"/>
      <c r="W13" s="615"/>
      <c r="X13" s="616"/>
    </row>
    <row r="14" spans="1:24" s="8" customFormat="1" ht="18.75" customHeight="1">
      <c r="A14" s="425"/>
      <c r="B14" s="256"/>
      <c r="C14" s="253" t="s">
        <v>938</v>
      </c>
      <c r="D14" s="254" t="s">
        <v>5</v>
      </c>
      <c r="E14" s="211">
        <v>1750</v>
      </c>
      <c r="F14" s="299"/>
      <c r="G14" s="300"/>
      <c r="H14" s="257" t="s">
        <v>937</v>
      </c>
      <c r="I14" s="254"/>
      <c r="J14" s="212">
        <v>1000</v>
      </c>
      <c r="K14" s="302"/>
      <c r="L14" s="256"/>
      <c r="M14" s="257" t="s">
        <v>1258</v>
      </c>
      <c r="N14" s="254" t="s">
        <v>4</v>
      </c>
      <c r="O14" s="212"/>
      <c r="P14" s="302"/>
      <c r="Q14" s="290"/>
      <c r="R14" s="617"/>
      <c r="S14" s="289"/>
      <c r="T14" s="462"/>
      <c r="U14" s="302"/>
      <c r="V14" s="426"/>
      <c r="W14" s="615"/>
      <c r="X14" s="616"/>
    </row>
    <row r="15" spans="1:24" s="8" customFormat="1" ht="18.75" customHeight="1">
      <c r="A15" s="425"/>
      <c r="B15" s="256"/>
      <c r="C15" s="598" t="s">
        <v>940</v>
      </c>
      <c r="D15" s="254" t="s">
        <v>1866</v>
      </c>
      <c r="E15" s="211">
        <v>1250</v>
      </c>
      <c r="F15" s="299"/>
      <c r="G15" s="300"/>
      <c r="H15" s="257" t="s">
        <v>939</v>
      </c>
      <c r="I15" s="254"/>
      <c r="J15" s="212">
        <v>750</v>
      </c>
      <c r="K15" s="302"/>
      <c r="L15" s="256"/>
      <c r="M15" s="617" t="s">
        <v>1259</v>
      </c>
      <c r="N15" s="254" t="s">
        <v>4</v>
      </c>
      <c r="O15" s="212"/>
      <c r="P15" s="302"/>
      <c r="Q15" s="290"/>
      <c r="R15" s="257"/>
      <c r="S15" s="289"/>
      <c r="T15" s="212"/>
      <c r="U15" s="302"/>
      <c r="V15" s="426"/>
      <c r="W15" s="615"/>
      <c r="X15" s="616"/>
    </row>
    <row r="16" spans="1:24" s="8" customFormat="1" ht="18.75" customHeight="1">
      <c r="A16" s="425"/>
      <c r="B16" s="256"/>
      <c r="C16" s="253" t="s">
        <v>941</v>
      </c>
      <c r="D16" s="254" t="s">
        <v>1866</v>
      </c>
      <c r="E16" s="211">
        <v>1550</v>
      </c>
      <c r="F16" s="299"/>
      <c r="G16" s="300"/>
      <c r="H16" s="257"/>
      <c r="I16" s="254"/>
      <c r="J16" s="212"/>
      <c r="K16" s="302"/>
      <c r="L16" s="256"/>
      <c r="M16" s="257" t="s">
        <v>1788</v>
      </c>
      <c r="N16" s="254" t="s">
        <v>4</v>
      </c>
      <c r="O16" s="212"/>
      <c r="P16" s="302"/>
      <c r="Q16" s="290"/>
      <c r="R16" s="257"/>
      <c r="S16" s="289"/>
      <c r="T16" s="212"/>
      <c r="U16" s="302"/>
      <c r="V16" s="426"/>
      <c r="W16" s="615"/>
      <c r="X16" s="616"/>
    </row>
    <row r="17" spans="1:24" s="8" customFormat="1" ht="18.75" customHeight="1">
      <c r="A17" s="425"/>
      <c r="B17" s="256"/>
      <c r="C17" s="253" t="s">
        <v>934</v>
      </c>
      <c r="D17" s="254" t="s">
        <v>1866</v>
      </c>
      <c r="E17" s="211">
        <v>4650</v>
      </c>
      <c r="F17" s="299"/>
      <c r="G17" s="300"/>
      <c r="H17" s="257"/>
      <c r="I17" s="254"/>
      <c r="J17" s="212"/>
      <c r="K17" s="302"/>
      <c r="L17" s="256"/>
      <c r="M17" s="257" t="s">
        <v>1260</v>
      </c>
      <c r="N17" s="254" t="s">
        <v>4</v>
      </c>
      <c r="O17" s="212"/>
      <c r="P17" s="302"/>
      <c r="Q17" s="290"/>
      <c r="R17" s="257"/>
      <c r="S17" s="289"/>
      <c r="T17" s="212"/>
      <c r="U17" s="302"/>
      <c r="V17" s="426"/>
      <c r="W17" s="615"/>
      <c r="X17" s="616"/>
    </row>
    <row r="18" spans="1:24" s="8" customFormat="1" ht="18.75" customHeight="1">
      <c r="A18" s="425"/>
      <c r="B18" s="256"/>
      <c r="C18" s="598" t="s">
        <v>1637</v>
      </c>
      <c r="D18" s="254" t="s">
        <v>1866</v>
      </c>
      <c r="E18" s="211">
        <v>1350</v>
      </c>
      <c r="F18" s="299"/>
      <c r="G18" s="300"/>
      <c r="H18" s="257"/>
      <c r="I18" s="254"/>
      <c r="J18" s="212"/>
      <c r="K18" s="302"/>
      <c r="L18" s="256"/>
      <c r="M18" s="617" t="s">
        <v>1637</v>
      </c>
      <c r="N18" s="254" t="s">
        <v>4</v>
      </c>
      <c r="O18" s="212"/>
      <c r="P18" s="302"/>
      <c r="Q18" s="290"/>
      <c r="R18" s="257"/>
      <c r="S18" s="289"/>
      <c r="T18" s="212"/>
      <c r="U18" s="302"/>
      <c r="V18" s="426"/>
      <c r="W18" s="615"/>
      <c r="X18" s="616"/>
    </row>
    <row r="19" spans="1:24" s="8" customFormat="1" ht="18.75" customHeight="1">
      <c r="A19" s="425"/>
      <c r="B19" s="256"/>
      <c r="C19" s="253" t="s">
        <v>931</v>
      </c>
      <c r="D19" s="254" t="s">
        <v>1866</v>
      </c>
      <c r="E19" s="211">
        <v>3750</v>
      </c>
      <c r="F19" s="299"/>
      <c r="G19" s="300"/>
      <c r="H19" s="257"/>
      <c r="I19" s="254"/>
      <c r="J19" s="212"/>
      <c r="K19" s="302"/>
      <c r="L19" s="256"/>
      <c r="M19" s="257" t="s">
        <v>1261</v>
      </c>
      <c r="N19" s="254" t="s">
        <v>4</v>
      </c>
      <c r="O19" s="212"/>
      <c r="P19" s="302"/>
      <c r="Q19" s="290"/>
      <c r="R19" s="257"/>
      <c r="S19" s="289"/>
      <c r="T19" s="212"/>
      <c r="U19" s="302"/>
      <c r="V19" s="426"/>
      <c r="W19" s="615"/>
      <c r="X19" s="616"/>
    </row>
    <row r="20" spans="1:24" s="8" customFormat="1" ht="18.75" customHeight="1">
      <c r="A20" s="425"/>
      <c r="B20" s="256"/>
      <c r="C20" s="598" t="s">
        <v>942</v>
      </c>
      <c r="D20" s="254" t="s">
        <v>1866</v>
      </c>
      <c r="E20" s="211">
        <v>900</v>
      </c>
      <c r="F20" s="299"/>
      <c r="G20" s="300"/>
      <c r="H20" s="257"/>
      <c r="I20" s="254"/>
      <c r="J20" s="212"/>
      <c r="K20" s="302"/>
      <c r="L20" s="256"/>
      <c r="M20" s="617" t="s">
        <v>1790</v>
      </c>
      <c r="N20" s="254" t="s">
        <v>4</v>
      </c>
      <c r="O20" s="212"/>
      <c r="P20" s="302"/>
      <c r="Q20" s="290"/>
      <c r="R20" s="257"/>
      <c r="S20" s="289"/>
      <c r="T20" s="212"/>
      <c r="U20" s="302"/>
      <c r="V20" s="426"/>
      <c r="W20" s="615"/>
      <c r="X20" s="616"/>
    </row>
    <row r="21" spans="1:24" s="8" customFormat="1" ht="18.75" customHeight="1">
      <c r="A21" s="425"/>
      <c r="B21" s="256"/>
      <c r="C21" s="253" t="s">
        <v>943</v>
      </c>
      <c r="D21" s="254" t="s">
        <v>1866</v>
      </c>
      <c r="E21" s="211">
        <v>1200</v>
      </c>
      <c r="F21" s="299"/>
      <c r="G21" s="300"/>
      <c r="H21" s="257"/>
      <c r="I21" s="254"/>
      <c r="J21" s="212"/>
      <c r="K21" s="302"/>
      <c r="L21" s="256"/>
      <c r="M21" s="257" t="s">
        <v>1789</v>
      </c>
      <c r="N21" s="254" t="s">
        <v>4</v>
      </c>
      <c r="O21" s="212"/>
      <c r="P21" s="302"/>
      <c r="Q21" s="290"/>
      <c r="R21" s="257"/>
      <c r="S21" s="289"/>
      <c r="T21" s="212"/>
      <c r="U21" s="302"/>
      <c r="V21" s="426"/>
      <c r="W21" s="615"/>
      <c r="X21" s="616"/>
    </row>
    <row r="22" spans="1:24" s="8" customFormat="1" ht="18.75" customHeight="1">
      <c r="A22" s="425"/>
      <c r="B22" s="256"/>
      <c r="C22" s="253" t="s">
        <v>926</v>
      </c>
      <c r="D22" s="254" t="s">
        <v>1866</v>
      </c>
      <c r="E22" s="211">
        <v>4000</v>
      </c>
      <c r="F22" s="299"/>
      <c r="G22" s="300"/>
      <c r="H22" s="257"/>
      <c r="I22" s="254"/>
      <c r="J22" s="212"/>
      <c r="K22" s="302"/>
      <c r="L22" s="256"/>
      <c r="M22" s="257" t="s">
        <v>1791</v>
      </c>
      <c r="N22" s="254" t="s">
        <v>4</v>
      </c>
      <c r="O22" s="212"/>
      <c r="P22" s="302"/>
      <c r="Q22" s="290"/>
      <c r="R22" s="257"/>
      <c r="S22" s="289"/>
      <c r="T22" s="212"/>
      <c r="U22" s="302"/>
      <c r="V22" s="426"/>
      <c r="W22" s="615"/>
      <c r="X22" s="616"/>
    </row>
    <row r="23" spans="1:24" s="8" customFormat="1" ht="18.75" customHeight="1">
      <c r="A23" s="425"/>
      <c r="B23" s="256"/>
      <c r="C23" s="253" t="s">
        <v>944</v>
      </c>
      <c r="D23" s="254" t="s">
        <v>1866</v>
      </c>
      <c r="E23" s="211">
        <v>1500</v>
      </c>
      <c r="F23" s="299"/>
      <c r="G23" s="300"/>
      <c r="H23" s="257"/>
      <c r="I23" s="254"/>
      <c r="J23" s="212"/>
      <c r="K23" s="302"/>
      <c r="L23" s="256"/>
      <c r="M23" s="257" t="s">
        <v>1792</v>
      </c>
      <c r="N23" s="254" t="s">
        <v>4</v>
      </c>
      <c r="O23" s="212"/>
      <c r="P23" s="302"/>
      <c r="Q23" s="290"/>
      <c r="R23" s="257"/>
      <c r="S23" s="289"/>
      <c r="T23" s="212"/>
      <c r="U23" s="302"/>
      <c r="V23" s="426"/>
      <c r="W23" s="615"/>
      <c r="X23" s="616"/>
    </row>
    <row r="24" spans="1:24" s="8" customFormat="1" ht="18.75" customHeight="1">
      <c r="A24" s="618"/>
      <c r="B24" s="619"/>
      <c r="C24" s="253" t="s">
        <v>939</v>
      </c>
      <c r="D24" s="254" t="s">
        <v>1866</v>
      </c>
      <c r="E24" s="211">
        <v>3100</v>
      </c>
      <c r="F24" s="299"/>
      <c r="G24" s="300"/>
      <c r="H24" s="257"/>
      <c r="I24" s="254"/>
      <c r="J24" s="212"/>
      <c r="K24" s="302"/>
      <c r="L24" s="256"/>
      <c r="M24" s="257" t="s">
        <v>1262</v>
      </c>
      <c r="N24" s="254" t="s">
        <v>4</v>
      </c>
      <c r="O24" s="212"/>
      <c r="P24" s="302"/>
      <c r="Q24" s="290"/>
      <c r="R24" s="257"/>
      <c r="S24" s="289"/>
      <c r="T24" s="212"/>
      <c r="U24" s="302"/>
      <c r="V24" s="426"/>
      <c r="W24" s="615"/>
      <c r="X24" s="616"/>
    </row>
    <row r="25" spans="1:24" s="8" customFormat="1" ht="18.75" customHeight="1">
      <c r="A25" s="1250" t="s">
        <v>1263</v>
      </c>
      <c r="B25" s="619"/>
      <c r="C25" s="253" t="s">
        <v>933</v>
      </c>
      <c r="D25" s="254" t="s">
        <v>1866</v>
      </c>
      <c r="E25" s="211">
        <v>1450</v>
      </c>
      <c r="F25" s="299"/>
      <c r="G25" s="300"/>
      <c r="H25" s="257"/>
      <c r="I25" s="254"/>
      <c r="J25" s="212"/>
      <c r="K25" s="302"/>
      <c r="L25" s="256"/>
      <c r="M25" s="257" t="s">
        <v>1793</v>
      </c>
      <c r="N25" s="254" t="s">
        <v>4</v>
      </c>
      <c r="O25" s="212"/>
      <c r="P25" s="302"/>
      <c r="Q25" s="290"/>
      <c r="R25" s="257"/>
      <c r="S25" s="289"/>
      <c r="T25" s="212"/>
      <c r="U25" s="302"/>
      <c r="V25" s="426"/>
      <c r="W25" s="615"/>
      <c r="X25" s="616"/>
    </row>
    <row r="26" spans="1:24" s="8" customFormat="1" ht="18.75" customHeight="1">
      <c r="A26" s="1251"/>
      <c r="B26" s="619"/>
      <c r="C26" s="253" t="s">
        <v>945</v>
      </c>
      <c r="D26" s="254" t="s">
        <v>1866</v>
      </c>
      <c r="E26" s="211">
        <v>1600</v>
      </c>
      <c r="F26" s="299"/>
      <c r="G26" s="300"/>
      <c r="H26" s="257"/>
      <c r="I26" s="254"/>
      <c r="J26" s="212"/>
      <c r="K26" s="302"/>
      <c r="L26" s="256"/>
      <c r="M26" s="257" t="s">
        <v>1794</v>
      </c>
      <c r="N26" s="254" t="s">
        <v>4</v>
      </c>
      <c r="O26" s="212"/>
      <c r="P26" s="302"/>
      <c r="Q26" s="290"/>
      <c r="R26" s="257"/>
      <c r="S26" s="289"/>
      <c r="T26" s="212"/>
      <c r="U26" s="302"/>
      <c r="V26" s="426"/>
      <c r="W26" s="615"/>
      <c r="X26" s="616"/>
    </row>
    <row r="27" spans="1:24" s="8" customFormat="1" ht="18.75" customHeight="1">
      <c r="A27" s="1251"/>
      <c r="B27" s="619"/>
      <c r="C27" s="253" t="s">
        <v>937</v>
      </c>
      <c r="D27" s="254" t="s">
        <v>1866</v>
      </c>
      <c r="E27" s="211">
        <v>2000</v>
      </c>
      <c r="F27" s="299"/>
      <c r="G27" s="300"/>
      <c r="H27" s="257"/>
      <c r="I27" s="254"/>
      <c r="J27" s="212"/>
      <c r="K27" s="302"/>
      <c r="L27" s="256"/>
      <c r="M27" s="257" t="s">
        <v>1795</v>
      </c>
      <c r="N27" s="254" t="s">
        <v>4</v>
      </c>
      <c r="O27" s="212"/>
      <c r="P27" s="302"/>
      <c r="Q27" s="290"/>
      <c r="R27" s="257"/>
      <c r="S27" s="289"/>
      <c r="T27" s="212"/>
      <c r="U27" s="302"/>
      <c r="V27" s="620"/>
      <c r="W27" s="262"/>
      <c r="X27" s="616"/>
    </row>
    <row r="28" spans="1:24" s="8" customFormat="1" ht="18.75" customHeight="1">
      <c r="A28" s="1251"/>
      <c r="B28" s="619"/>
      <c r="C28" s="253" t="s">
        <v>946</v>
      </c>
      <c r="D28" s="254" t="s">
        <v>1866</v>
      </c>
      <c r="E28" s="211">
        <v>1500</v>
      </c>
      <c r="F28" s="299"/>
      <c r="G28" s="300"/>
      <c r="H28" s="257"/>
      <c r="I28" s="254"/>
      <c r="J28" s="212"/>
      <c r="K28" s="302"/>
      <c r="L28" s="256"/>
      <c r="M28" s="257" t="s">
        <v>1796</v>
      </c>
      <c r="N28" s="254" t="s">
        <v>4</v>
      </c>
      <c r="O28" s="212"/>
      <c r="P28" s="302"/>
      <c r="Q28" s="290"/>
      <c r="R28" s="257"/>
      <c r="S28" s="289"/>
      <c r="T28" s="212"/>
      <c r="U28" s="302"/>
      <c r="V28" s="426"/>
      <c r="W28" s="615"/>
      <c r="X28" s="616"/>
    </row>
    <row r="29" spans="1:24" s="8" customFormat="1" ht="18.75" customHeight="1">
      <c r="A29" s="1251"/>
      <c r="B29" s="619"/>
      <c r="C29" s="253" t="s">
        <v>947</v>
      </c>
      <c r="D29" s="254" t="s">
        <v>1866</v>
      </c>
      <c r="E29" s="211">
        <v>1550</v>
      </c>
      <c r="F29" s="299"/>
      <c r="G29" s="300"/>
      <c r="H29" s="257"/>
      <c r="I29" s="254"/>
      <c r="J29" s="212"/>
      <c r="K29" s="302"/>
      <c r="L29" s="256"/>
      <c r="M29" s="257" t="s">
        <v>1797</v>
      </c>
      <c r="N29" s="254" t="s">
        <v>4</v>
      </c>
      <c r="O29" s="212"/>
      <c r="P29" s="302"/>
      <c r="Q29" s="290"/>
      <c r="R29" s="257"/>
      <c r="S29" s="289"/>
      <c r="T29" s="212"/>
      <c r="U29" s="302"/>
      <c r="V29" s="426"/>
      <c r="W29" s="615"/>
      <c r="X29" s="616"/>
    </row>
    <row r="30" spans="1:24" s="8" customFormat="1" ht="18.75" customHeight="1">
      <c r="A30" s="1020"/>
      <c r="B30" s="619"/>
      <c r="C30" s="253" t="s">
        <v>1861</v>
      </c>
      <c r="D30" s="254" t="s">
        <v>1866</v>
      </c>
      <c r="E30" s="211">
        <v>4000</v>
      </c>
      <c r="F30" s="299"/>
      <c r="G30" s="300"/>
      <c r="H30" s="257"/>
      <c r="I30" s="254"/>
      <c r="J30" s="212"/>
      <c r="K30" s="302"/>
      <c r="L30" s="256"/>
      <c r="M30" s="257" t="s">
        <v>1862</v>
      </c>
      <c r="N30" s="254" t="s">
        <v>4</v>
      </c>
      <c r="O30" s="212"/>
      <c r="P30" s="302"/>
      <c r="Q30" s="290"/>
      <c r="R30" s="257"/>
      <c r="S30" s="289"/>
      <c r="T30" s="212"/>
      <c r="U30" s="302"/>
      <c r="V30" s="426"/>
      <c r="W30" s="615"/>
      <c r="X30" s="616"/>
    </row>
    <row r="31" spans="1:24" s="8" customFormat="1" ht="18.75" customHeight="1">
      <c r="A31" s="425"/>
      <c r="B31" s="619"/>
      <c r="C31" s="253"/>
      <c r="D31" s="254"/>
      <c r="E31" s="211"/>
      <c r="F31" s="299"/>
      <c r="G31" s="300"/>
      <c r="H31" s="257"/>
      <c r="I31" s="254"/>
      <c r="J31" s="212"/>
      <c r="K31" s="302"/>
      <c r="L31" s="256"/>
      <c r="M31" s="257"/>
      <c r="N31" s="254"/>
      <c r="O31" s="212"/>
      <c r="P31" s="302"/>
      <c r="Q31" s="290"/>
      <c r="R31" s="257"/>
      <c r="S31" s="289"/>
      <c r="T31" s="212"/>
      <c r="U31" s="302"/>
      <c r="V31" s="426"/>
      <c r="W31" s="615"/>
      <c r="X31" s="616"/>
    </row>
    <row r="32" spans="1:24" s="8" customFormat="1" ht="18.75" customHeight="1">
      <c r="A32" s="425"/>
      <c r="B32" s="256"/>
      <c r="C32" s="253"/>
      <c r="D32" s="254"/>
      <c r="E32" s="211"/>
      <c r="F32" s="299"/>
      <c r="G32" s="300"/>
      <c r="H32" s="257"/>
      <c r="I32" s="254"/>
      <c r="J32" s="212"/>
      <c r="K32" s="302"/>
      <c r="L32" s="256"/>
      <c r="M32" s="257"/>
      <c r="N32" s="254"/>
      <c r="O32" s="212"/>
      <c r="P32" s="302"/>
      <c r="Q32" s="290"/>
      <c r="R32" s="257"/>
      <c r="S32" s="289"/>
      <c r="T32" s="212"/>
      <c r="U32" s="302"/>
      <c r="V32" s="426"/>
      <c r="W32" s="615"/>
      <c r="X32" s="616"/>
    </row>
    <row r="33" spans="1:24" s="8" customFormat="1" ht="18.75" customHeight="1">
      <c r="A33" s="425"/>
      <c r="B33" s="256"/>
      <c r="C33" s="253"/>
      <c r="D33" s="254"/>
      <c r="E33" s="211"/>
      <c r="F33" s="299"/>
      <c r="G33" s="300"/>
      <c r="H33" s="257"/>
      <c r="I33" s="254"/>
      <c r="J33" s="212"/>
      <c r="K33" s="302"/>
      <c r="L33" s="256"/>
      <c r="M33" s="257"/>
      <c r="N33" s="254"/>
      <c r="O33" s="212"/>
      <c r="P33" s="302"/>
      <c r="Q33" s="290"/>
      <c r="R33" s="257"/>
      <c r="S33" s="289"/>
      <c r="T33" s="212"/>
      <c r="U33" s="302"/>
      <c r="V33" s="426"/>
      <c r="W33" s="615"/>
      <c r="X33" s="616"/>
    </row>
    <row r="34" spans="1:24" s="8" customFormat="1" ht="18.75" customHeight="1">
      <c r="A34" s="425"/>
      <c r="B34" s="256"/>
      <c r="C34" s="253"/>
      <c r="D34" s="254"/>
      <c r="E34" s="211"/>
      <c r="F34" s="299"/>
      <c r="G34" s="300"/>
      <c r="H34" s="257"/>
      <c r="I34" s="254"/>
      <c r="J34" s="212"/>
      <c r="K34" s="302"/>
      <c r="L34" s="256"/>
      <c r="M34" s="257"/>
      <c r="N34" s="254"/>
      <c r="O34" s="212"/>
      <c r="P34" s="302"/>
      <c r="Q34" s="290"/>
      <c r="R34" s="257"/>
      <c r="S34" s="289"/>
      <c r="T34" s="212"/>
      <c r="U34" s="302"/>
      <c r="V34" s="426"/>
      <c r="W34" s="615"/>
      <c r="X34" s="616"/>
    </row>
    <row r="35" spans="1:24" s="8" customFormat="1" ht="18.75" customHeight="1">
      <c r="A35" s="425"/>
      <c r="B35" s="256"/>
      <c r="C35" s="253"/>
      <c r="D35" s="254"/>
      <c r="E35" s="211"/>
      <c r="F35" s="299"/>
      <c r="G35" s="454"/>
      <c r="H35" s="257"/>
      <c r="I35" s="254"/>
      <c r="J35" s="212"/>
      <c r="K35" s="303"/>
      <c r="L35" s="256"/>
      <c r="M35" s="257"/>
      <c r="N35" s="254"/>
      <c r="O35" s="212"/>
      <c r="P35" s="303"/>
      <c r="Q35" s="290"/>
      <c r="R35" s="257"/>
      <c r="S35" s="289"/>
      <c r="T35" s="212"/>
      <c r="U35" s="303"/>
      <c r="V35" s="426"/>
      <c r="W35" s="615"/>
      <c r="X35" s="616"/>
    </row>
    <row r="36" spans="1:24" s="8" customFormat="1" ht="19.5" customHeight="1" thickBot="1">
      <c r="A36" s="456"/>
      <c r="B36" s="1222">
        <f>COUNTA(C8:C35)</f>
        <v>23</v>
      </c>
      <c r="C36" s="1099"/>
      <c r="D36" s="1100"/>
      <c r="E36" s="170">
        <f>SUM(E8:E35)</f>
        <v>49950</v>
      </c>
      <c r="F36" s="338">
        <f>SUM(F8:F35)</f>
        <v>0</v>
      </c>
      <c r="G36" s="1223">
        <f>COUNTA(H8:H35)</f>
        <v>8</v>
      </c>
      <c r="H36" s="1224"/>
      <c r="I36" s="1225"/>
      <c r="J36" s="105">
        <f>SUM(J8:J35)</f>
        <v>6000</v>
      </c>
      <c r="K36" s="297">
        <f>SUM(K8:K35)</f>
        <v>0</v>
      </c>
      <c r="L36" s="1101">
        <f>COUNTA(M8:M35)</f>
        <v>23</v>
      </c>
      <c r="M36" s="1102"/>
      <c r="N36" s="1103"/>
      <c r="O36" s="105">
        <f>SUM(O8:O35)</f>
        <v>0</v>
      </c>
      <c r="P36" s="297">
        <f>SUM(P8:P35)</f>
        <v>0</v>
      </c>
      <c r="Q36" s="1101">
        <f>COUNTA(R8:R35)</f>
        <v>6</v>
      </c>
      <c r="R36" s="1102"/>
      <c r="S36" s="1103"/>
      <c r="T36" s="105">
        <f>SUM(T8:T35)</f>
        <v>3000</v>
      </c>
      <c r="U36" s="298">
        <f>SUM(U8:U35)</f>
        <v>0</v>
      </c>
      <c r="V36" s="521"/>
      <c r="W36" s="621"/>
      <c r="X36" s="458"/>
    </row>
    <row r="46" spans="1:24" s="8" customFormat="1" ht="14.25" customHeight="1">
      <c r="A46" s="622"/>
      <c r="C46" s="36"/>
      <c r="D46" s="37"/>
      <c r="E46" s="38"/>
      <c r="F46" s="38"/>
      <c r="H46" s="36"/>
      <c r="I46" s="37"/>
      <c r="J46" s="38"/>
      <c r="K46" s="38"/>
      <c r="M46" s="36"/>
      <c r="N46" s="37"/>
      <c r="O46" s="38"/>
      <c r="P46" s="38"/>
      <c r="R46" s="36"/>
      <c r="S46" s="37"/>
      <c r="T46" s="38"/>
      <c r="U46" s="38"/>
      <c r="W46" s="36"/>
      <c r="X46" s="38"/>
    </row>
    <row r="47" spans="1:24" s="8" customFormat="1" ht="14.25" customHeight="1">
      <c r="A47" s="622"/>
      <c r="C47" s="36"/>
      <c r="D47" s="37"/>
      <c r="E47" s="38"/>
      <c r="F47" s="38"/>
      <c r="H47" s="36"/>
      <c r="I47" s="37"/>
      <c r="J47" s="38"/>
      <c r="K47" s="38"/>
      <c r="M47" s="36"/>
      <c r="N47" s="37"/>
      <c r="O47" s="38"/>
      <c r="P47" s="38"/>
      <c r="R47" s="36"/>
      <c r="S47" s="37"/>
      <c r="T47" s="38"/>
      <c r="U47" s="38"/>
      <c r="W47" s="36"/>
      <c r="X47" s="38"/>
    </row>
    <row r="48" spans="1:24" s="8" customFormat="1" ht="14.25" customHeight="1">
      <c r="A48" s="622"/>
      <c r="C48" s="36"/>
      <c r="D48" s="37"/>
      <c r="E48" s="38"/>
      <c r="F48" s="38"/>
      <c r="H48" s="36"/>
      <c r="I48" s="37"/>
      <c r="J48" s="38"/>
      <c r="K48" s="38"/>
      <c r="M48" s="36"/>
      <c r="N48" s="37"/>
      <c r="O48" s="38"/>
      <c r="P48" s="38"/>
      <c r="R48" s="36"/>
      <c r="S48" s="37"/>
      <c r="T48" s="38"/>
      <c r="U48" s="38"/>
      <c r="W48" s="36"/>
      <c r="X48" s="38"/>
    </row>
    <row r="49" spans="1:24" s="8" customFormat="1" ht="14.25" customHeight="1">
      <c r="A49" s="622"/>
      <c r="C49" s="36"/>
      <c r="D49" s="37"/>
      <c r="E49" s="38"/>
      <c r="F49" s="38"/>
      <c r="H49" s="36"/>
      <c r="I49" s="37"/>
      <c r="J49" s="38"/>
      <c r="K49" s="38"/>
      <c r="M49" s="36"/>
      <c r="N49" s="37"/>
      <c r="O49" s="38"/>
      <c r="P49" s="38"/>
      <c r="R49" s="36"/>
      <c r="S49" s="37"/>
      <c r="T49" s="38"/>
      <c r="U49" s="38"/>
      <c r="W49" s="36"/>
      <c r="X49" s="38"/>
    </row>
    <row r="50" spans="1:24" s="8" customFormat="1" ht="14.25" customHeight="1">
      <c r="A50" s="622"/>
      <c r="C50" s="36"/>
      <c r="D50" s="37"/>
      <c r="E50" s="38"/>
      <c r="F50" s="38"/>
      <c r="H50" s="36"/>
      <c r="I50" s="37"/>
      <c r="J50" s="38"/>
      <c r="K50" s="38"/>
      <c r="M50" s="36"/>
      <c r="N50" s="37"/>
      <c r="O50" s="38"/>
      <c r="P50" s="38"/>
      <c r="R50" s="36"/>
      <c r="S50" s="37"/>
      <c r="T50" s="38"/>
      <c r="U50" s="38"/>
      <c r="W50" s="36"/>
      <c r="X50" s="38"/>
    </row>
    <row r="51" spans="1:24" s="8" customFormat="1" ht="14.25" customHeight="1">
      <c r="A51" s="622"/>
      <c r="C51" s="36"/>
      <c r="D51" s="37"/>
      <c r="E51" s="38"/>
      <c r="F51" s="38"/>
      <c r="H51" s="36"/>
      <c r="I51" s="37"/>
      <c r="J51" s="38"/>
      <c r="K51" s="38"/>
      <c r="M51" s="144"/>
      <c r="N51" s="37"/>
      <c r="O51" s="38"/>
      <c r="P51" s="38"/>
      <c r="R51" s="144"/>
      <c r="S51" s="37"/>
      <c r="T51" s="38"/>
      <c r="U51" s="38"/>
      <c r="W51" s="36"/>
      <c r="X51" s="38"/>
    </row>
    <row r="52" spans="1:24" s="8" customFormat="1" ht="14.25" customHeight="1">
      <c r="A52" s="622"/>
      <c r="C52" s="36"/>
      <c r="D52" s="37"/>
      <c r="E52" s="38"/>
      <c r="F52" s="38"/>
      <c r="H52" s="36"/>
      <c r="I52" s="37"/>
      <c r="J52" s="38"/>
      <c r="K52" s="38"/>
      <c r="M52" s="36"/>
      <c r="N52" s="37"/>
      <c r="O52" s="38"/>
      <c r="P52" s="38"/>
      <c r="R52" s="36"/>
      <c r="S52" s="37"/>
      <c r="T52" s="38"/>
      <c r="U52" s="38"/>
      <c r="W52" s="36"/>
      <c r="X52" s="38"/>
    </row>
    <row r="53" spans="1:24" s="8" customFormat="1" ht="14.25" customHeight="1">
      <c r="A53" s="622"/>
      <c r="C53" s="36"/>
      <c r="D53" s="37"/>
      <c r="E53" s="38"/>
      <c r="F53" s="38"/>
      <c r="H53" s="36"/>
      <c r="I53" s="37"/>
      <c r="J53" s="38"/>
      <c r="K53" s="38"/>
      <c r="M53" s="36"/>
      <c r="N53" s="37"/>
      <c r="O53" s="38"/>
      <c r="P53" s="38"/>
      <c r="R53" s="36"/>
      <c r="S53" s="37"/>
      <c r="T53" s="38"/>
      <c r="U53" s="38"/>
      <c r="W53" s="36"/>
      <c r="X53" s="38"/>
    </row>
    <row r="54" spans="1:24" s="8" customFormat="1" ht="14.25" customHeight="1">
      <c r="A54" s="622"/>
      <c r="C54" s="36"/>
      <c r="D54" s="37"/>
      <c r="E54" s="38"/>
      <c r="F54" s="38"/>
      <c r="H54" s="36"/>
      <c r="I54" s="37"/>
      <c r="J54" s="38"/>
      <c r="K54" s="38"/>
      <c r="M54" s="36"/>
      <c r="N54" s="37"/>
      <c r="O54" s="38"/>
      <c r="P54" s="38"/>
      <c r="R54" s="36"/>
      <c r="S54" s="37"/>
      <c r="T54" s="38"/>
      <c r="U54" s="38"/>
      <c r="W54" s="36"/>
      <c r="X54" s="38"/>
    </row>
    <row r="55" spans="1:24" s="8" customFormat="1" ht="14.25" customHeight="1">
      <c r="A55" s="622"/>
      <c r="C55" s="36"/>
      <c r="D55" s="37"/>
      <c r="E55" s="38"/>
      <c r="F55" s="38"/>
      <c r="H55" s="36"/>
      <c r="I55" s="37"/>
      <c r="J55" s="38"/>
      <c r="K55" s="38"/>
      <c r="M55" s="36"/>
      <c r="N55" s="37"/>
      <c r="O55" s="38"/>
      <c r="P55" s="38"/>
      <c r="R55" s="36"/>
      <c r="S55" s="37"/>
      <c r="T55" s="38"/>
      <c r="U55" s="38"/>
      <c r="W55" s="36"/>
      <c r="X55" s="38"/>
    </row>
  </sheetData>
  <mergeCells count="16">
    <mergeCell ref="P1:U4"/>
    <mergeCell ref="V2:X4"/>
    <mergeCell ref="V5:X5"/>
    <mergeCell ref="B1:H2"/>
    <mergeCell ref="C3:H4"/>
    <mergeCell ref="K1:M2"/>
    <mergeCell ref="K3:M4"/>
    <mergeCell ref="B36:D36"/>
    <mergeCell ref="G36:I36"/>
    <mergeCell ref="G6:H6"/>
    <mergeCell ref="Q36:S36"/>
    <mergeCell ref="W6:X6"/>
    <mergeCell ref="L36:N36"/>
    <mergeCell ref="A6:B6"/>
    <mergeCell ref="I6:K6"/>
    <mergeCell ref="A25:A29"/>
  </mergeCells>
  <phoneticPr fontId="19"/>
  <dataValidations count="1">
    <dataValidation type="whole" operator="lessThanOrEqual" showInputMessage="1" showErrorMessage="1" sqref="F8:F35 K8:K35 P8:P35 U8:U35" xr:uid="{00000000-0002-0000-1C00-000000000000}">
      <formula1>E8</formula1>
    </dataValidation>
  </dataValidations>
  <hyperlinks>
    <hyperlink ref="V5:X5" location="尾張表紙!A1" display="尾張表紙へ戻る" xr:uid="{00000000-0004-0000-1C00-000000000000}"/>
  </hyperlinks>
  <printOptions horizontalCentered="1" verticalCentered="1"/>
  <pageMargins left="0.59055118110236227" right="0.47244094488188981" top="0.27559055118110237" bottom="0.35433070866141736" header="0.11811023622047245" footer="0.11811023622047245"/>
  <pageSetup paperSize="9" scale="90" firstPageNumber="27" orientation="landscape" useFirstPageNumber="1" horizontalDpi="4294967292" verticalDpi="300" r:id="rId1"/>
  <headerFooter alignWithMargins="0">
    <oddFooter>&amp;C－&amp;P－&amp;R中日興業（株）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showGridLines="0" zoomScaleNormal="100" workbookViewId="0"/>
  </sheetViews>
  <sheetFormatPr defaultRowHeight="13.5"/>
  <cols>
    <col min="1" max="1" width="72.625" customWidth="1"/>
    <col min="2" max="2" width="5.625" customWidth="1"/>
    <col min="3" max="4" width="8.625" customWidth="1"/>
    <col min="5" max="5" width="56.625" customWidth="1"/>
  </cols>
  <sheetData>
    <row r="1" spans="1:5">
      <c r="A1" s="924"/>
      <c r="B1" s="924"/>
      <c r="C1" s="924"/>
      <c r="D1" s="924"/>
      <c r="E1" s="924"/>
    </row>
    <row r="2" spans="1:5" ht="18.75">
      <c r="A2" s="1023" t="s">
        <v>1655</v>
      </c>
      <c r="B2" s="1024"/>
      <c r="C2" s="1024"/>
      <c r="D2" s="1024"/>
      <c r="E2" s="1024"/>
    </row>
    <row r="3" spans="1:5" ht="18.75">
      <c r="A3" s="923"/>
      <c r="B3" s="924"/>
      <c r="C3" s="924"/>
      <c r="D3" s="924"/>
      <c r="E3" s="924"/>
    </row>
    <row r="4" spans="1:5">
      <c r="A4" s="924"/>
      <c r="B4" s="924"/>
      <c r="C4" s="817"/>
      <c r="D4" s="924"/>
      <c r="E4" s="924"/>
    </row>
    <row r="5" spans="1:5">
      <c r="A5" s="818" t="s">
        <v>1666</v>
      </c>
      <c r="B5" s="817"/>
      <c r="C5" s="818" t="s">
        <v>1748</v>
      </c>
      <c r="D5" s="819"/>
      <c r="E5" s="817"/>
    </row>
    <row r="6" spans="1:5">
      <c r="A6" s="818" t="s">
        <v>1668</v>
      </c>
      <c r="B6" s="817"/>
      <c r="C6" s="818" t="s">
        <v>1952</v>
      </c>
      <c r="D6" s="819"/>
      <c r="E6" s="817"/>
    </row>
    <row r="7" spans="1:5">
      <c r="A7" s="818" t="s">
        <v>1669</v>
      </c>
      <c r="B7" s="817"/>
      <c r="C7" s="818" t="s">
        <v>1749</v>
      </c>
      <c r="D7" s="819"/>
      <c r="E7" s="817"/>
    </row>
    <row r="8" spans="1:5">
      <c r="A8" s="819"/>
      <c r="B8" s="817"/>
      <c r="C8" s="818" t="s">
        <v>1678</v>
      </c>
      <c r="D8" s="817"/>
      <c r="E8" s="817"/>
    </row>
    <row r="9" spans="1:5">
      <c r="A9" s="819" t="s">
        <v>1672</v>
      </c>
      <c r="B9" s="817"/>
      <c r="C9" s="818" t="s">
        <v>1680</v>
      </c>
      <c r="D9" s="819"/>
      <c r="E9" s="819"/>
    </row>
    <row r="10" spans="1:5">
      <c r="A10" s="819" t="s">
        <v>1673</v>
      </c>
      <c r="B10" s="817"/>
      <c r="C10" s="819"/>
      <c r="D10" s="819"/>
      <c r="E10" s="819"/>
    </row>
    <row r="11" spans="1:5">
      <c r="A11" s="819" t="s">
        <v>1674</v>
      </c>
      <c r="B11" s="817"/>
      <c r="C11" s="819" t="s">
        <v>1683</v>
      </c>
      <c r="D11" s="820"/>
      <c r="E11" s="820"/>
    </row>
    <row r="12" spans="1:5">
      <c r="A12" s="819" t="s">
        <v>1675</v>
      </c>
      <c r="B12" s="817"/>
      <c r="C12" s="821" t="s">
        <v>1685</v>
      </c>
      <c r="D12" s="821" t="s">
        <v>1686</v>
      </c>
      <c r="E12" s="821" t="s">
        <v>1687</v>
      </c>
    </row>
    <row r="13" spans="1:5">
      <c r="A13" s="819" t="s">
        <v>1676</v>
      </c>
      <c r="B13" s="817"/>
      <c r="C13" s="821" t="s">
        <v>1689</v>
      </c>
      <c r="D13" s="821" t="s">
        <v>1690</v>
      </c>
      <c r="E13" s="821" t="s">
        <v>1691</v>
      </c>
    </row>
    <row r="14" spans="1:5">
      <c r="A14" s="819" t="s">
        <v>1677</v>
      </c>
      <c r="B14" s="817"/>
      <c r="C14" s="822" t="s">
        <v>1689</v>
      </c>
      <c r="D14" s="822" t="s">
        <v>1693</v>
      </c>
      <c r="E14" s="822" t="s">
        <v>1694</v>
      </c>
    </row>
    <row r="15" spans="1:5">
      <c r="A15" s="819" t="s">
        <v>1679</v>
      </c>
      <c r="B15" s="817"/>
      <c r="C15" s="823"/>
      <c r="D15" s="823"/>
      <c r="E15" s="823"/>
    </row>
    <row r="16" spans="1:5">
      <c r="A16" s="819" t="s">
        <v>1681</v>
      </c>
      <c r="B16" s="817"/>
      <c r="C16" s="819"/>
      <c r="D16" s="819"/>
      <c r="E16" s="819"/>
    </row>
    <row r="17" spans="1:5">
      <c r="A17" s="819" t="s">
        <v>1682</v>
      </c>
      <c r="B17" s="817"/>
      <c r="C17" s="819" t="s">
        <v>1953</v>
      </c>
      <c r="D17" s="819"/>
      <c r="E17" s="819"/>
    </row>
    <row r="18" spans="1:5">
      <c r="A18" s="819" t="s">
        <v>1684</v>
      </c>
      <c r="B18" s="817"/>
      <c r="C18" s="821" t="s">
        <v>1954</v>
      </c>
      <c r="D18" s="1015" t="s">
        <v>1686</v>
      </c>
      <c r="E18" s="1016"/>
    </row>
    <row r="19" spans="1:5">
      <c r="A19" s="819" t="s">
        <v>1688</v>
      </c>
      <c r="B19" s="817"/>
      <c r="C19" s="821" t="s">
        <v>1955</v>
      </c>
      <c r="D19" s="821" t="s">
        <v>1956</v>
      </c>
      <c r="E19" s="821"/>
    </row>
    <row r="20" spans="1:5">
      <c r="A20" s="819" t="s">
        <v>1692</v>
      </c>
      <c r="B20" s="817"/>
      <c r="C20" s="818"/>
      <c r="D20" s="819"/>
      <c r="E20" s="817"/>
    </row>
    <row r="21" spans="1:5">
      <c r="A21" s="819" t="s">
        <v>1695</v>
      </c>
      <c r="B21" s="817"/>
      <c r="C21" s="818" t="s">
        <v>1702</v>
      </c>
      <c r="D21" s="819"/>
      <c r="E21" s="817"/>
    </row>
    <row r="22" spans="1:5">
      <c r="A22" s="819" t="s">
        <v>1696</v>
      </c>
      <c r="B22" s="817"/>
      <c r="C22" s="818" t="s">
        <v>1704</v>
      </c>
      <c r="D22" s="817"/>
      <c r="E22" s="817"/>
    </row>
    <row r="23" spans="1:5">
      <c r="A23" s="819" t="s">
        <v>1697</v>
      </c>
      <c r="B23" s="817"/>
      <c r="C23" s="818"/>
      <c r="D23" s="819"/>
      <c r="E23" s="819"/>
    </row>
    <row r="24" spans="1:5">
      <c r="A24" s="819" t="s">
        <v>1698</v>
      </c>
      <c r="B24" s="817"/>
      <c r="C24" s="818" t="s">
        <v>1707</v>
      </c>
      <c r="D24" s="819"/>
      <c r="E24" s="819"/>
    </row>
    <row r="25" spans="1:5">
      <c r="A25" s="819" t="s">
        <v>1699</v>
      </c>
      <c r="B25" s="817"/>
      <c r="C25" s="818" t="s">
        <v>1709</v>
      </c>
      <c r="D25" s="819"/>
      <c r="E25" s="819"/>
    </row>
    <row r="26" spans="1:5">
      <c r="A26" s="819" t="s">
        <v>1700</v>
      </c>
      <c r="B26" s="817"/>
      <c r="C26" s="818" t="s">
        <v>1711</v>
      </c>
      <c r="D26" s="819"/>
      <c r="E26" s="819"/>
    </row>
    <row r="27" spans="1:5">
      <c r="A27" s="819" t="s">
        <v>1701</v>
      </c>
      <c r="B27" s="817"/>
      <c r="C27" s="819"/>
      <c r="D27" s="819"/>
      <c r="E27" s="819"/>
    </row>
    <row r="28" spans="1:5">
      <c r="A28" s="819" t="s">
        <v>1703</v>
      </c>
      <c r="B28" s="817"/>
      <c r="C28" s="818" t="s">
        <v>1714</v>
      </c>
      <c r="D28" s="819"/>
      <c r="E28" s="819"/>
    </row>
    <row r="29" spans="1:5">
      <c r="A29" s="819" t="s">
        <v>1705</v>
      </c>
      <c r="B29" s="817"/>
      <c r="C29" s="818"/>
      <c r="D29" s="819"/>
      <c r="E29" s="819"/>
    </row>
    <row r="30" spans="1:5">
      <c r="A30" s="819" t="s">
        <v>1706</v>
      </c>
      <c r="B30" s="817"/>
      <c r="C30" s="818"/>
      <c r="D30" s="819"/>
      <c r="E30" s="819"/>
    </row>
    <row r="31" spans="1:5">
      <c r="A31" s="819" t="s">
        <v>1708</v>
      </c>
      <c r="B31" s="817"/>
      <c r="C31" s="818" t="s">
        <v>1819</v>
      </c>
      <c r="D31" s="819"/>
      <c r="E31" s="819"/>
    </row>
    <row r="32" spans="1:5">
      <c r="A32" s="819" t="s">
        <v>1710</v>
      </c>
      <c r="B32" s="817"/>
      <c r="C32" s="825"/>
      <c r="D32" s="819"/>
      <c r="E32" s="819"/>
    </row>
    <row r="33" spans="1:5">
      <c r="A33" s="819" t="s">
        <v>1712</v>
      </c>
      <c r="B33" s="817"/>
      <c r="C33" s="819" t="s">
        <v>1720</v>
      </c>
      <c r="D33" s="819"/>
      <c r="E33" s="819"/>
    </row>
    <row r="34" spans="1:5">
      <c r="A34" s="819" t="s">
        <v>1713</v>
      </c>
      <c r="B34" s="817"/>
      <c r="C34" s="826" t="s">
        <v>1721</v>
      </c>
      <c r="D34" s="819"/>
      <c r="E34" s="819"/>
    </row>
    <row r="35" spans="1:5">
      <c r="A35" s="819" t="s">
        <v>1715</v>
      </c>
      <c r="B35" s="817"/>
      <c r="C35" s="819" t="s">
        <v>1722</v>
      </c>
      <c r="D35" s="819"/>
      <c r="E35" s="819"/>
    </row>
    <row r="36" spans="1:5">
      <c r="A36" s="819" t="s">
        <v>1716</v>
      </c>
      <c r="B36" s="817"/>
      <c r="C36" s="819" t="s">
        <v>1723</v>
      </c>
      <c r="D36" s="819"/>
      <c r="E36" s="819"/>
    </row>
    <row r="37" spans="1:5">
      <c r="A37" s="819"/>
      <c r="B37" s="817"/>
      <c r="C37" s="819" t="s">
        <v>1724</v>
      </c>
      <c r="D37" s="819"/>
      <c r="E37" s="819"/>
    </row>
    <row r="38" spans="1:5">
      <c r="A38" s="818" t="s">
        <v>1717</v>
      </c>
      <c r="B38" s="817"/>
      <c r="C38" s="819" t="s">
        <v>1725</v>
      </c>
      <c r="D38" s="819"/>
      <c r="E38" s="819"/>
    </row>
    <row r="39" spans="1:5">
      <c r="A39" s="818" t="s">
        <v>1718</v>
      </c>
      <c r="B39" s="817"/>
      <c r="C39" s="819" t="s">
        <v>1726</v>
      </c>
      <c r="D39" s="819"/>
      <c r="E39" s="819"/>
    </row>
    <row r="40" spans="1:5">
      <c r="A40" s="818" t="s">
        <v>1719</v>
      </c>
      <c r="B40" s="817"/>
      <c r="C40" s="819" t="s">
        <v>2023</v>
      </c>
      <c r="D40" s="819"/>
      <c r="E40" s="819"/>
    </row>
    <row r="41" spans="1:5">
      <c r="A41" s="817"/>
      <c r="B41" s="817"/>
      <c r="C41" s="819" t="s">
        <v>1727</v>
      </c>
      <c r="D41" s="819"/>
      <c r="E41" s="819"/>
    </row>
    <row r="42" spans="1:5">
      <c r="A42" s="818" t="s">
        <v>1667</v>
      </c>
      <c r="B42" s="817"/>
      <c r="C42" s="819"/>
      <c r="D42" s="819"/>
      <c r="E42" s="819"/>
    </row>
    <row r="43" spans="1:5">
      <c r="A43" s="924"/>
      <c r="B43" s="817"/>
      <c r="C43" s="824" t="s">
        <v>1884</v>
      </c>
      <c r="D43" s="819"/>
      <c r="E43" s="819"/>
    </row>
    <row r="44" spans="1:5">
      <c r="A44" s="818" t="s">
        <v>1670</v>
      </c>
      <c r="B44" s="817"/>
      <c r="C44" s="824" t="s">
        <v>1885</v>
      </c>
      <c r="D44" s="819"/>
      <c r="E44" s="819"/>
    </row>
    <row r="45" spans="1:5">
      <c r="A45" s="818" t="s">
        <v>1671</v>
      </c>
      <c r="B45" s="924"/>
      <c r="C45" s="824" t="s">
        <v>1886</v>
      </c>
      <c r="D45" s="819"/>
      <c r="E45" s="819"/>
    </row>
    <row r="46" spans="1:5">
      <c r="A46" s="818"/>
      <c r="B46" s="924"/>
      <c r="C46" s="819"/>
      <c r="D46" s="819"/>
      <c r="E46" s="819"/>
    </row>
    <row r="47" spans="1:5">
      <c r="A47" s="818"/>
      <c r="B47" s="924"/>
      <c r="C47" s="819"/>
      <c r="D47" s="819"/>
      <c r="E47" s="819"/>
    </row>
    <row r="48" spans="1:5">
      <c r="A48" s="924"/>
      <c r="B48" s="924"/>
      <c r="C48" s="819"/>
      <c r="D48" s="819"/>
      <c r="E48" s="819"/>
    </row>
  </sheetData>
  <mergeCells count="1">
    <mergeCell ref="A2:E2"/>
  </mergeCells>
  <phoneticPr fontId="7"/>
  <pageMargins left="0.46" right="0.2" top="0.27" bottom="0.26" header="0.24" footer="0.24"/>
  <pageSetup paperSize="9"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X37"/>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F27+K27+P27+U27+F37+K37+U37</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948</v>
      </c>
      <c r="D6" s="236"/>
      <c r="E6" s="237"/>
      <c r="F6" s="417"/>
      <c r="G6" s="1105" t="s">
        <v>771</v>
      </c>
      <c r="H6" s="1106"/>
      <c r="I6" s="1104">
        <f>E27+J27+O27+T27</f>
        <v>25650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949</v>
      </c>
      <c r="D8" s="736" t="s">
        <v>1873</v>
      </c>
      <c r="E8" s="211">
        <v>2150</v>
      </c>
      <c r="F8" s="299"/>
      <c r="G8" s="443"/>
      <c r="H8" s="257" t="s">
        <v>950</v>
      </c>
      <c r="I8" s="254"/>
      <c r="J8" s="212">
        <v>350</v>
      </c>
      <c r="K8" s="301"/>
      <c r="L8" s="256"/>
      <c r="M8" s="257" t="s">
        <v>1264</v>
      </c>
      <c r="N8" s="736" t="s">
        <v>104</v>
      </c>
      <c r="O8" s="212"/>
      <c r="P8" s="301"/>
      <c r="Q8" s="256"/>
      <c r="R8" s="257" t="s">
        <v>950</v>
      </c>
      <c r="S8" s="258"/>
      <c r="T8" s="212">
        <v>750</v>
      </c>
      <c r="U8" s="301"/>
      <c r="V8" s="463" t="s">
        <v>1652</v>
      </c>
      <c r="W8" s="275"/>
      <c r="X8" s="537"/>
    </row>
    <row r="9" spans="1:24" s="8" customFormat="1" ht="18.75" customHeight="1">
      <c r="A9" s="425"/>
      <c r="B9" s="256"/>
      <c r="C9" s="432" t="s">
        <v>1729</v>
      </c>
      <c r="D9" s="254" t="s">
        <v>1874</v>
      </c>
      <c r="E9" s="211">
        <v>1200</v>
      </c>
      <c r="F9" s="299"/>
      <c r="G9" s="300"/>
      <c r="H9" s="257" t="s">
        <v>951</v>
      </c>
      <c r="I9" s="254"/>
      <c r="J9" s="212">
        <v>900</v>
      </c>
      <c r="K9" s="302"/>
      <c r="L9" s="256"/>
      <c r="M9" s="617" t="s">
        <v>1730</v>
      </c>
      <c r="N9" s="254" t="s">
        <v>37</v>
      </c>
      <c r="O9" s="212"/>
      <c r="P9" s="302"/>
      <c r="Q9" s="256"/>
      <c r="R9" s="257" t="s">
        <v>952</v>
      </c>
      <c r="S9" s="258"/>
      <c r="T9" s="212">
        <v>300</v>
      </c>
      <c r="U9" s="302"/>
      <c r="V9" s="262"/>
      <c r="W9" s="262" t="s">
        <v>1654</v>
      </c>
      <c r="X9" s="475"/>
    </row>
    <row r="10" spans="1:24" s="8" customFormat="1" ht="18.75" customHeight="1">
      <c r="A10" s="425"/>
      <c r="B10" s="256"/>
      <c r="C10" s="253" t="s">
        <v>954</v>
      </c>
      <c r="D10" s="254" t="s">
        <v>1866</v>
      </c>
      <c r="E10" s="211">
        <v>1750</v>
      </c>
      <c r="F10" s="299"/>
      <c r="G10" s="300"/>
      <c r="H10" s="257" t="s">
        <v>953</v>
      </c>
      <c r="I10" s="254"/>
      <c r="J10" s="212">
        <v>900</v>
      </c>
      <c r="K10" s="302"/>
      <c r="L10" s="256"/>
      <c r="M10" s="257" t="s">
        <v>1146</v>
      </c>
      <c r="N10" s="254" t="s">
        <v>4</v>
      </c>
      <c r="O10" s="212"/>
      <c r="P10" s="302"/>
      <c r="Q10" s="256"/>
      <c r="R10" s="257" t="s">
        <v>1800</v>
      </c>
      <c r="S10" s="736" t="s">
        <v>105</v>
      </c>
      <c r="T10" s="212"/>
      <c r="U10" s="302"/>
      <c r="V10" s="275"/>
      <c r="W10" s="260"/>
      <c r="X10" s="430" t="s">
        <v>1653</v>
      </c>
    </row>
    <row r="11" spans="1:24" s="8" customFormat="1" ht="18.75" customHeight="1">
      <c r="A11" s="425"/>
      <c r="B11" s="256"/>
      <c r="C11" s="253" t="s">
        <v>955</v>
      </c>
      <c r="D11" s="254" t="s">
        <v>1866</v>
      </c>
      <c r="E11" s="211">
        <v>1900</v>
      </c>
      <c r="F11" s="299"/>
      <c r="G11" s="300"/>
      <c r="H11" s="257" t="s">
        <v>1800</v>
      </c>
      <c r="I11" s="736" t="s">
        <v>103</v>
      </c>
      <c r="J11" s="212"/>
      <c r="K11" s="302"/>
      <c r="L11" s="256"/>
      <c r="M11" s="257" t="s">
        <v>1265</v>
      </c>
      <c r="N11" s="254" t="s">
        <v>4</v>
      </c>
      <c r="O11" s="212"/>
      <c r="P11" s="302"/>
      <c r="Q11" s="256"/>
      <c r="R11" s="257"/>
      <c r="S11" s="258"/>
      <c r="T11" s="212"/>
      <c r="U11" s="302"/>
      <c r="V11" s="263"/>
      <c r="W11" s="260"/>
      <c r="X11" s="430"/>
    </row>
    <row r="12" spans="1:24" s="8" customFormat="1" ht="18.75" customHeight="1">
      <c r="A12" s="425"/>
      <c r="B12" s="256"/>
      <c r="C12" s="253" t="s">
        <v>956</v>
      </c>
      <c r="D12" s="254" t="s">
        <v>1866</v>
      </c>
      <c r="E12" s="211">
        <v>1750</v>
      </c>
      <c r="F12" s="299"/>
      <c r="G12" s="300"/>
      <c r="H12" s="257" t="s">
        <v>1808</v>
      </c>
      <c r="I12" s="736" t="s">
        <v>812</v>
      </c>
      <c r="J12" s="212"/>
      <c r="K12" s="302"/>
      <c r="L12" s="256"/>
      <c r="M12" s="257" t="s">
        <v>1266</v>
      </c>
      <c r="N12" s="254" t="s">
        <v>4</v>
      </c>
      <c r="O12" s="212"/>
      <c r="P12" s="302"/>
      <c r="Q12" s="256"/>
      <c r="R12" s="257"/>
      <c r="S12" s="258"/>
      <c r="T12" s="212"/>
      <c r="U12" s="302"/>
      <c r="V12" s="426"/>
      <c r="W12" s="260"/>
      <c r="X12" s="261"/>
    </row>
    <row r="13" spans="1:24" s="8" customFormat="1" ht="18.75" customHeight="1">
      <c r="A13" s="425"/>
      <c r="B13" s="256"/>
      <c r="C13" s="253" t="s">
        <v>1267</v>
      </c>
      <c r="D13" s="254" t="s">
        <v>1874</v>
      </c>
      <c r="E13" s="211">
        <v>1500</v>
      </c>
      <c r="F13" s="299"/>
      <c r="G13" s="300"/>
      <c r="H13" s="257"/>
      <c r="I13" s="254"/>
      <c r="J13" s="212"/>
      <c r="K13" s="302"/>
      <c r="L13" s="256"/>
      <c r="M13" s="257" t="s">
        <v>1268</v>
      </c>
      <c r="N13" s="254" t="s">
        <v>37</v>
      </c>
      <c r="O13" s="212"/>
      <c r="P13" s="302"/>
      <c r="Q13" s="256"/>
      <c r="R13" s="257"/>
      <c r="S13" s="254"/>
      <c r="T13" s="212"/>
      <c r="U13" s="302"/>
      <c r="V13" s="426"/>
      <c r="W13" s="260"/>
      <c r="X13" s="261"/>
    </row>
    <row r="14" spans="1:24" s="8" customFormat="1" ht="18.75" customHeight="1">
      <c r="A14" s="425"/>
      <c r="B14" s="256"/>
      <c r="C14" s="253" t="s">
        <v>1809</v>
      </c>
      <c r="D14" s="254" t="s">
        <v>1866</v>
      </c>
      <c r="E14" s="211">
        <v>1500</v>
      </c>
      <c r="F14" s="299"/>
      <c r="G14" s="300"/>
      <c r="H14" s="257"/>
      <c r="I14" s="254"/>
      <c r="J14" s="212"/>
      <c r="K14" s="302"/>
      <c r="L14" s="256"/>
      <c r="M14" s="257" t="s">
        <v>1810</v>
      </c>
      <c r="N14" s="254" t="s">
        <v>4</v>
      </c>
      <c r="O14" s="212"/>
      <c r="P14" s="302"/>
      <c r="Q14" s="256"/>
      <c r="R14" s="257"/>
      <c r="S14" s="258"/>
      <c r="T14" s="212"/>
      <c r="U14" s="302"/>
      <c r="V14" s="426"/>
      <c r="W14" s="260"/>
      <c r="X14" s="261"/>
    </row>
    <row r="15" spans="1:24" s="8" customFormat="1" ht="18.75" customHeight="1">
      <c r="A15" s="425"/>
      <c r="B15" s="256"/>
      <c r="C15" s="253" t="s">
        <v>957</v>
      </c>
      <c r="D15" s="254" t="s">
        <v>1866</v>
      </c>
      <c r="E15" s="211">
        <v>1750</v>
      </c>
      <c r="F15" s="299"/>
      <c r="G15" s="300"/>
      <c r="H15" s="257"/>
      <c r="I15" s="254"/>
      <c r="J15" s="212"/>
      <c r="K15" s="302"/>
      <c r="L15" s="256"/>
      <c r="M15" s="257" t="s">
        <v>1269</v>
      </c>
      <c r="N15" s="254" t="s">
        <v>4</v>
      </c>
      <c r="O15" s="212"/>
      <c r="P15" s="302"/>
      <c r="Q15" s="256"/>
      <c r="R15" s="257"/>
      <c r="S15" s="258"/>
      <c r="T15" s="212"/>
      <c r="U15" s="302"/>
      <c r="V15" s="426"/>
      <c r="W15" s="260"/>
      <c r="X15" s="261"/>
    </row>
    <row r="16" spans="1:24" s="8" customFormat="1" ht="18.75" customHeight="1">
      <c r="A16" s="1255" t="s">
        <v>1270</v>
      </c>
      <c r="B16" s="256"/>
      <c r="C16" s="253" t="s">
        <v>958</v>
      </c>
      <c r="D16" s="254" t="s">
        <v>1866</v>
      </c>
      <c r="E16" s="211">
        <v>800</v>
      </c>
      <c r="F16" s="299"/>
      <c r="G16" s="300"/>
      <c r="H16" s="257"/>
      <c r="I16" s="254"/>
      <c r="J16" s="212"/>
      <c r="K16" s="302"/>
      <c r="L16" s="256"/>
      <c r="M16" s="257" t="s">
        <v>1271</v>
      </c>
      <c r="N16" s="254" t="s">
        <v>4</v>
      </c>
      <c r="O16" s="212"/>
      <c r="P16" s="302"/>
      <c r="Q16" s="256"/>
      <c r="R16" s="257"/>
      <c r="S16" s="258"/>
      <c r="T16" s="212"/>
      <c r="U16" s="302"/>
      <c r="V16" s="426"/>
      <c r="W16" s="260"/>
      <c r="X16" s="261"/>
    </row>
    <row r="17" spans="1:24" s="8" customFormat="1" ht="18.75" customHeight="1">
      <c r="A17" s="1232"/>
      <c r="B17" s="256"/>
      <c r="C17" s="253" t="s">
        <v>1802</v>
      </c>
      <c r="D17" s="254" t="s">
        <v>1866</v>
      </c>
      <c r="E17" s="211">
        <v>1550</v>
      </c>
      <c r="F17" s="299"/>
      <c r="G17" s="300"/>
      <c r="H17" s="257"/>
      <c r="I17" s="254"/>
      <c r="J17" s="212"/>
      <c r="K17" s="302"/>
      <c r="L17" s="256"/>
      <c r="M17" s="257" t="s">
        <v>1803</v>
      </c>
      <c r="N17" s="254" t="s">
        <v>4</v>
      </c>
      <c r="O17" s="212"/>
      <c r="P17" s="302"/>
      <c r="Q17" s="256"/>
      <c r="R17" s="257"/>
      <c r="S17" s="258"/>
      <c r="T17" s="212"/>
      <c r="U17" s="302"/>
      <c r="V17" s="426"/>
      <c r="W17" s="260"/>
      <c r="X17" s="261"/>
    </row>
    <row r="18" spans="1:24" s="8" customFormat="1" ht="18.75" customHeight="1">
      <c r="A18" s="632"/>
      <c r="B18" s="256"/>
      <c r="C18" s="253" t="s">
        <v>959</v>
      </c>
      <c r="D18" s="254" t="s">
        <v>1866</v>
      </c>
      <c r="E18" s="211">
        <v>2350</v>
      </c>
      <c r="F18" s="299"/>
      <c r="G18" s="300"/>
      <c r="H18" s="257"/>
      <c r="I18" s="254"/>
      <c r="J18" s="212"/>
      <c r="K18" s="302"/>
      <c r="L18" s="256"/>
      <c r="M18" s="257" t="s">
        <v>1272</v>
      </c>
      <c r="N18" s="254" t="s">
        <v>4</v>
      </c>
      <c r="O18" s="212"/>
      <c r="P18" s="302"/>
      <c r="Q18" s="256"/>
      <c r="R18" s="257"/>
      <c r="S18" s="258"/>
      <c r="T18" s="212"/>
      <c r="U18" s="302"/>
      <c r="V18" s="426"/>
      <c r="W18" s="260"/>
      <c r="X18" s="261"/>
    </row>
    <row r="19" spans="1:24" s="8" customFormat="1" ht="18.75" customHeight="1">
      <c r="A19" s="631"/>
      <c r="B19" s="256"/>
      <c r="C19" s="253" t="s">
        <v>960</v>
      </c>
      <c r="D19" s="254" t="s">
        <v>1866</v>
      </c>
      <c r="E19" s="211">
        <v>1950</v>
      </c>
      <c r="F19" s="299"/>
      <c r="G19" s="300"/>
      <c r="H19" s="257"/>
      <c r="I19" s="254"/>
      <c r="J19" s="212"/>
      <c r="K19" s="302"/>
      <c r="L19" s="256"/>
      <c r="M19" s="257" t="s">
        <v>1273</v>
      </c>
      <c r="N19" s="254" t="s">
        <v>4</v>
      </c>
      <c r="O19" s="212"/>
      <c r="P19" s="302"/>
      <c r="Q19" s="256"/>
      <c r="R19" s="257"/>
      <c r="S19" s="258"/>
      <c r="T19" s="212"/>
      <c r="U19" s="302"/>
      <c r="V19" s="426"/>
      <c r="W19" s="260"/>
      <c r="X19" s="261"/>
    </row>
    <row r="20" spans="1:24" s="8" customFormat="1" ht="18.75" customHeight="1">
      <c r="A20" s="631"/>
      <c r="B20" s="256"/>
      <c r="C20" s="253" t="s">
        <v>961</v>
      </c>
      <c r="D20" s="254" t="s">
        <v>5</v>
      </c>
      <c r="E20" s="211">
        <v>1250</v>
      </c>
      <c r="F20" s="299"/>
      <c r="G20" s="300"/>
      <c r="H20" s="257"/>
      <c r="I20" s="254"/>
      <c r="J20" s="212"/>
      <c r="K20" s="302"/>
      <c r="L20" s="256"/>
      <c r="M20" s="257" t="s">
        <v>1274</v>
      </c>
      <c r="N20" s="254" t="s">
        <v>4</v>
      </c>
      <c r="O20" s="212"/>
      <c r="P20" s="302"/>
      <c r="Q20" s="256"/>
      <c r="R20" s="257"/>
      <c r="S20" s="258"/>
      <c r="T20" s="212"/>
      <c r="U20" s="302"/>
      <c r="V20" s="426"/>
      <c r="W20" s="260"/>
      <c r="X20" s="261"/>
    </row>
    <row r="21" spans="1:24" s="8" customFormat="1" ht="18.75" customHeight="1">
      <c r="A21" s="449"/>
      <c r="B21" s="256"/>
      <c r="C21" s="253" t="s">
        <v>962</v>
      </c>
      <c r="D21" s="254" t="s">
        <v>5</v>
      </c>
      <c r="E21" s="211">
        <v>1050</v>
      </c>
      <c r="F21" s="299"/>
      <c r="G21" s="300"/>
      <c r="H21" s="257"/>
      <c r="I21" s="254"/>
      <c r="J21" s="212"/>
      <c r="K21" s="302"/>
      <c r="L21" s="256"/>
      <c r="M21" s="257" t="s">
        <v>1275</v>
      </c>
      <c r="N21" s="254" t="s">
        <v>4</v>
      </c>
      <c r="O21" s="212"/>
      <c r="P21" s="302"/>
      <c r="Q21" s="256"/>
      <c r="R21" s="257"/>
      <c r="S21" s="258"/>
      <c r="T21" s="212"/>
      <c r="U21" s="302"/>
      <c r="V21" s="426"/>
      <c r="W21" s="260"/>
      <c r="X21" s="261"/>
    </row>
    <row r="22" spans="1:24" s="8" customFormat="1" ht="18.75" customHeight="1">
      <c r="A22" s="425"/>
      <c r="B22" s="256"/>
      <c r="C22" s="253"/>
      <c r="D22" s="254"/>
      <c r="E22" s="211"/>
      <c r="F22" s="299"/>
      <c r="G22" s="300"/>
      <c r="H22" s="257"/>
      <c r="I22" s="254"/>
      <c r="J22" s="212"/>
      <c r="K22" s="302"/>
      <c r="L22" s="256"/>
      <c r="M22" s="257"/>
      <c r="N22" s="254"/>
      <c r="O22" s="212"/>
      <c r="P22" s="302"/>
      <c r="Q22" s="256"/>
      <c r="R22" s="257"/>
      <c r="S22" s="258"/>
      <c r="T22" s="212"/>
      <c r="U22" s="302"/>
      <c r="V22" s="426"/>
      <c r="W22" s="260"/>
      <c r="X22" s="261"/>
    </row>
    <row r="23" spans="1:24" s="8" customFormat="1" ht="18.75" customHeight="1">
      <c r="A23" s="623"/>
      <c r="B23" s="256"/>
      <c r="C23" s="253"/>
      <c r="D23" s="254"/>
      <c r="E23" s="211"/>
      <c r="F23" s="299"/>
      <c r="G23" s="300"/>
      <c r="H23" s="257"/>
      <c r="I23" s="254"/>
      <c r="J23" s="212"/>
      <c r="K23" s="302"/>
      <c r="L23" s="256"/>
      <c r="M23" s="257"/>
      <c r="N23" s="254"/>
      <c r="O23" s="212"/>
      <c r="P23" s="302"/>
      <c r="Q23" s="256"/>
      <c r="R23" s="257"/>
      <c r="S23" s="258"/>
      <c r="T23" s="212"/>
      <c r="U23" s="302"/>
      <c r="V23" s="426"/>
      <c r="W23" s="260"/>
      <c r="X23" s="261"/>
    </row>
    <row r="24" spans="1:24" s="8" customFormat="1" ht="18.75" customHeight="1">
      <c r="A24" s="624"/>
      <c r="B24" s="256"/>
      <c r="C24" s="253"/>
      <c r="D24" s="254"/>
      <c r="E24" s="211"/>
      <c r="F24" s="299"/>
      <c r="G24" s="300"/>
      <c r="H24" s="257"/>
      <c r="I24" s="254"/>
      <c r="J24" s="212"/>
      <c r="K24" s="302"/>
      <c r="L24" s="256"/>
      <c r="M24" s="257"/>
      <c r="N24" s="736"/>
      <c r="O24" s="212"/>
      <c r="P24" s="302"/>
      <c r="Q24" s="256"/>
      <c r="R24" s="257"/>
      <c r="S24" s="254"/>
      <c r="T24" s="212"/>
      <c r="U24" s="302"/>
      <c r="V24" s="426"/>
      <c r="W24" s="260"/>
      <c r="X24" s="261"/>
    </row>
    <row r="25" spans="1:24" s="8" customFormat="1" ht="18.75" customHeight="1">
      <c r="A25" s="625"/>
      <c r="B25" s="256"/>
      <c r="C25" s="253"/>
      <c r="D25" s="254"/>
      <c r="E25" s="211"/>
      <c r="F25" s="299"/>
      <c r="G25" s="300"/>
      <c r="H25" s="257"/>
      <c r="I25" s="254"/>
      <c r="J25" s="212"/>
      <c r="K25" s="302"/>
      <c r="L25" s="256"/>
      <c r="M25" s="257"/>
      <c r="N25" s="254"/>
      <c r="O25" s="212"/>
      <c r="P25" s="302"/>
      <c r="Q25" s="256"/>
      <c r="R25" s="257"/>
      <c r="S25" s="254"/>
      <c r="T25" s="212"/>
      <c r="U25" s="302"/>
      <c r="V25" s="426"/>
      <c r="W25" s="260"/>
      <c r="X25" s="261"/>
    </row>
    <row r="26" spans="1:24" s="8" customFormat="1" ht="18.75" customHeight="1">
      <c r="A26" s="425"/>
      <c r="B26" s="256"/>
      <c r="C26" s="253"/>
      <c r="D26" s="254"/>
      <c r="E26" s="551"/>
      <c r="F26" s="299"/>
      <c r="G26" s="300"/>
      <c r="H26" s="257"/>
      <c r="I26" s="254"/>
      <c r="J26" s="212"/>
      <c r="K26" s="302"/>
      <c r="L26" s="256"/>
      <c r="M26" s="257"/>
      <c r="N26" s="254"/>
      <c r="O26" s="212"/>
      <c r="P26" s="800"/>
      <c r="Q26" s="256"/>
      <c r="R26" s="257"/>
      <c r="S26" s="254"/>
      <c r="T26" s="212"/>
      <c r="U26" s="303"/>
      <c r="V26" s="426"/>
      <c r="W26" s="260"/>
      <c r="X26" s="261"/>
    </row>
    <row r="27" spans="1:24" s="8" customFormat="1" ht="19.5" customHeight="1" thickBot="1">
      <c r="A27" s="456"/>
      <c r="B27" s="1222">
        <f>COUNTA(C8:C25)</f>
        <v>14</v>
      </c>
      <c r="C27" s="1099"/>
      <c r="D27" s="1100"/>
      <c r="E27" s="170">
        <f>SUM(E8:E26)</f>
        <v>22450</v>
      </c>
      <c r="F27" s="338">
        <f>SUM(F8:F25)</f>
        <v>0</v>
      </c>
      <c r="G27" s="1223">
        <f>COUNTA(H8:H26)</f>
        <v>5</v>
      </c>
      <c r="H27" s="1224"/>
      <c r="I27" s="1225"/>
      <c r="J27" s="105">
        <f>SUM(J8:J26)</f>
        <v>2150</v>
      </c>
      <c r="K27" s="297">
        <f>SUM(K8:K25)</f>
        <v>0</v>
      </c>
      <c r="L27" s="1101">
        <f>COUNTA(M8:M26)</f>
        <v>14</v>
      </c>
      <c r="M27" s="1102"/>
      <c r="N27" s="1103"/>
      <c r="O27" s="105">
        <f>SUM(O8:O26)</f>
        <v>0</v>
      </c>
      <c r="P27" s="297">
        <f>SUM(P8:P26)</f>
        <v>0</v>
      </c>
      <c r="Q27" s="1101">
        <f>COUNTA(R8:R26)</f>
        <v>3</v>
      </c>
      <c r="R27" s="1102"/>
      <c r="S27" s="1103"/>
      <c r="T27" s="105">
        <f>SUM(T8:T25)</f>
        <v>1050</v>
      </c>
      <c r="U27" s="298">
        <f>SUM(U8:U25)</f>
        <v>0</v>
      </c>
      <c r="V27" s="521"/>
      <c r="W27" s="70"/>
      <c r="X27" s="71"/>
    </row>
    <row r="28" spans="1:24" ht="15" customHeight="1">
      <c r="A28" s="266"/>
      <c r="B28" s="266"/>
      <c r="C28" s="267"/>
      <c r="D28" s="268"/>
      <c r="E28" s="269"/>
      <c r="F28" s="269"/>
      <c r="G28" s="269"/>
      <c r="H28" s="267"/>
      <c r="I28" s="270"/>
      <c r="J28" s="271"/>
      <c r="K28" s="269"/>
      <c r="L28" s="269"/>
      <c r="M28" s="267"/>
      <c r="N28" s="270"/>
      <c r="O28" s="271"/>
      <c r="P28" s="271"/>
      <c r="Q28" s="269"/>
      <c r="R28" s="267"/>
      <c r="S28" s="270"/>
      <c r="T28" s="271"/>
      <c r="U28" s="271"/>
      <c r="V28" s="1221" t="s">
        <v>769</v>
      </c>
      <c r="W28" s="1221"/>
      <c r="X28" s="1221"/>
    </row>
    <row r="29" spans="1:24" ht="21" customHeight="1" thickBot="1">
      <c r="A29" s="461" t="s">
        <v>1102</v>
      </c>
      <c r="B29" s="236"/>
      <c r="C29" s="235" t="s">
        <v>748</v>
      </c>
      <c r="D29" s="236"/>
      <c r="E29" s="237"/>
      <c r="F29" s="417"/>
      <c r="G29" s="1105" t="s">
        <v>771</v>
      </c>
      <c r="H29" s="1106"/>
      <c r="I29" s="1104">
        <f>E37+J37+O37+T37</f>
        <v>16350</v>
      </c>
      <c r="J29" s="1104"/>
      <c r="K29" s="1104"/>
      <c r="L29" s="418"/>
      <c r="M29" s="419"/>
      <c r="N29" s="182"/>
      <c r="O29" s="238"/>
      <c r="P29" s="238"/>
      <c r="Q29" s="238"/>
      <c r="R29" s="240"/>
      <c r="S29" s="182"/>
      <c r="T29" s="238"/>
      <c r="U29" s="238"/>
      <c r="V29" s="238"/>
      <c r="W29" s="1096">
        <f>尾張表紙!T42</f>
        <v>45778</v>
      </c>
      <c r="X29" s="1097"/>
    </row>
    <row r="30" spans="1:24" s="9" customFormat="1" ht="19.5" customHeight="1">
      <c r="A30" s="420" t="s">
        <v>1069</v>
      </c>
      <c r="B30" s="421" t="s">
        <v>232</v>
      </c>
      <c r="C30" s="422"/>
      <c r="D30" s="423"/>
      <c r="E30" s="424"/>
      <c r="F30" s="245" t="s">
        <v>1070</v>
      </c>
      <c r="G30" s="178" t="s">
        <v>233</v>
      </c>
      <c r="H30" s="178"/>
      <c r="I30" s="247"/>
      <c r="J30" s="248"/>
      <c r="K30" s="246" t="s">
        <v>1070</v>
      </c>
      <c r="L30" s="179" t="s">
        <v>236</v>
      </c>
      <c r="M30" s="178"/>
      <c r="N30" s="247"/>
      <c r="O30" s="248"/>
      <c r="P30" s="246" t="s">
        <v>1070</v>
      </c>
      <c r="Q30" s="179" t="s">
        <v>355</v>
      </c>
      <c r="R30" s="178"/>
      <c r="S30" s="247"/>
      <c r="T30" s="248"/>
      <c r="U30" s="246" t="s">
        <v>1070</v>
      </c>
      <c r="V30" s="179" t="s">
        <v>1071</v>
      </c>
      <c r="W30" s="178"/>
      <c r="X30" s="251"/>
    </row>
    <row r="31" spans="1:24" ht="18" customHeight="1">
      <c r="A31" s="425"/>
      <c r="B31" s="256"/>
      <c r="C31" s="253" t="s">
        <v>963</v>
      </c>
      <c r="D31" s="254" t="s">
        <v>1866</v>
      </c>
      <c r="E31" s="211">
        <v>1300</v>
      </c>
      <c r="F31" s="299"/>
      <c r="G31" s="443"/>
      <c r="H31" s="257" t="s">
        <v>1276</v>
      </c>
      <c r="I31" s="254"/>
      <c r="J31" s="212">
        <v>1850</v>
      </c>
      <c r="K31" s="301"/>
      <c r="L31" s="256"/>
      <c r="M31" s="257" t="s">
        <v>1277</v>
      </c>
      <c r="N31" s="254" t="s">
        <v>1129</v>
      </c>
      <c r="O31" s="212"/>
      <c r="P31" s="301"/>
      <c r="Q31" s="256"/>
      <c r="R31" s="257" t="s">
        <v>641</v>
      </c>
      <c r="S31" s="258"/>
      <c r="T31" s="212">
        <v>600</v>
      </c>
      <c r="U31" s="301"/>
      <c r="V31" s="626" t="s">
        <v>1278</v>
      </c>
      <c r="W31" s="260"/>
      <c r="X31" s="261"/>
    </row>
    <row r="32" spans="1:24" ht="18" customHeight="1">
      <c r="A32" s="425"/>
      <c r="B32" s="256"/>
      <c r="C32" s="253" t="s">
        <v>964</v>
      </c>
      <c r="D32" s="254" t="s">
        <v>1866</v>
      </c>
      <c r="E32" s="211">
        <v>2950</v>
      </c>
      <c r="F32" s="299"/>
      <c r="G32" s="300"/>
      <c r="H32" s="257"/>
      <c r="I32" s="254"/>
      <c r="J32" s="212"/>
      <c r="K32" s="302"/>
      <c r="L32" s="256"/>
      <c r="M32" s="257" t="s">
        <v>1279</v>
      </c>
      <c r="N32" s="254" t="s">
        <v>1243</v>
      </c>
      <c r="O32" s="212"/>
      <c r="P32" s="302"/>
      <c r="Q32" s="256"/>
      <c r="R32" s="257" t="s">
        <v>963</v>
      </c>
      <c r="S32" s="258"/>
      <c r="T32" s="212">
        <v>250</v>
      </c>
      <c r="U32" s="302"/>
      <c r="V32" s="269"/>
      <c r="W32" s="1173" t="s">
        <v>2065</v>
      </c>
      <c r="X32" s="1174"/>
    </row>
    <row r="33" spans="1:24" ht="18" customHeight="1">
      <c r="A33" s="425"/>
      <c r="B33" s="256"/>
      <c r="C33" s="253" t="s">
        <v>965</v>
      </c>
      <c r="D33" s="254" t="s">
        <v>1866</v>
      </c>
      <c r="E33" s="211">
        <v>1800</v>
      </c>
      <c r="F33" s="299"/>
      <c r="G33" s="300"/>
      <c r="H33" s="257"/>
      <c r="I33" s="254"/>
      <c r="J33" s="212"/>
      <c r="K33" s="302"/>
      <c r="L33" s="256"/>
      <c r="M33" s="257" t="s">
        <v>965</v>
      </c>
      <c r="N33" s="254" t="s">
        <v>1247</v>
      </c>
      <c r="O33" s="212"/>
      <c r="P33" s="302"/>
      <c r="Q33" s="256"/>
      <c r="R33" s="257"/>
      <c r="S33" s="258"/>
      <c r="T33" s="212"/>
      <c r="U33" s="302"/>
      <c r="V33" s="426"/>
      <c r="W33" s="1173"/>
      <c r="X33" s="1174"/>
    </row>
    <row r="34" spans="1:24" ht="18" customHeight="1">
      <c r="A34" s="425"/>
      <c r="B34" s="256"/>
      <c r="C34" s="253" t="s">
        <v>966</v>
      </c>
      <c r="D34" s="254" t="s">
        <v>1866</v>
      </c>
      <c r="E34" s="211">
        <v>2950</v>
      </c>
      <c r="F34" s="299"/>
      <c r="G34" s="300"/>
      <c r="H34" s="257"/>
      <c r="I34" s="254"/>
      <c r="J34" s="212"/>
      <c r="K34" s="302"/>
      <c r="L34" s="256"/>
      <c r="M34" s="257" t="s">
        <v>1280</v>
      </c>
      <c r="N34" s="254" t="s">
        <v>1129</v>
      </c>
      <c r="O34" s="212"/>
      <c r="P34" s="302"/>
      <c r="Q34" s="256"/>
      <c r="R34" s="257"/>
      <c r="S34" s="258"/>
      <c r="T34" s="212"/>
      <c r="U34" s="302"/>
      <c r="V34" s="426"/>
      <c r="W34" s="1173"/>
      <c r="X34" s="1174"/>
    </row>
    <row r="35" spans="1:24" ht="18" customHeight="1">
      <c r="A35" s="425"/>
      <c r="B35" s="256" t="s">
        <v>1096</v>
      </c>
      <c r="C35" s="253" t="s">
        <v>967</v>
      </c>
      <c r="D35" s="254" t="s">
        <v>1866</v>
      </c>
      <c r="E35" s="211">
        <v>3150</v>
      </c>
      <c r="F35" s="299"/>
      <c r="G35" s="300"/>
      <c r="H35" s="257"/>
      <c r="I35" s="254"/>
      <c r="J35" s="212"/>
      <c r="K35" s="302"/>
      <c r="L35" s="256"/>
      <c r="M35" s="257" t="s">
        <v>967</v>
      </c>
      <c r="N35" s="254" t="s">
        <v>1143</v>
      </c>
      <c r="O35" s="212"/>
      <c r="P35" s="302"/>
      <c r="Q35" s="256"/>
      <c r="R35" s="257"/>
      <c r="S35" s="258"/>
      <c r="T35" s="212"/>
      <c r="U35" s="302"/>
      <c r="V35" s="426"/>
      <c r="W35" s="919"/>
      <c r="X35" s="1017" t="s">
        <v>1653</v>
      </c>
    </row>
    <row r="36" spans="1:24" ht="18" customHeight="1">
      <c r="A36" s="425"/>
      <c r="B36" s="256" t="s">
        <v>1172</v>
      </c>
      <c r="C36" s="253" t="s">
        <v>968</v>
      </c>
      <c r="D36" s="254" t="s">
        <v>1204</v>
      </c>
      <c r="E36" s="211">
        <v>1500</v>
      </c>
      <c r="F36" s="299"/>
      <c r="G36" s="454"/>
      <c r="H36" s="257"/>
      <c r="I36" s="254"/>
      <c r="J36" s="212"/>
      <c r="K36" s="303"/>
      <c r="L36" s="256"/>
      <c r="M36" s="257" t="s">
        <v>1281</v>
      </c>
      <c r="N36" s="254" t="s">
        <v>1081</v>
      </c>
      <c r="O36" s="212"/>
      <c r="P36" s="303"/>
      <c r="Q36" s="256"/>
      <c r="R36" s="257"/>
      <c r="S36" s="258"/>
      <c r="T36" s="212"/>
      <c r="U36" s="303"/>
      <c r="V36" s="426" t="s">
        <v>1649</v>
      </c>
      <c r="W36" s="262" t="s">
        <v>2066</v>
      </c>
      <c r="X36" s="261"/>
    </row>
    <row r="37" spans="1:24" ht="19.5" customHeight="1" thickBot="1">
      <c r="A37" s="456"/>
      <c r="B37" s="1252">
        <f>COUNTA(C31:C36)</f>
        <v>6</v>
      </c>
      <c r="C37" s="1253"/>
      <c r="D37" s="1254"/>
      <c r="E37" s="170">
        <f>SUM(E31:E36)</f>
        <v>13650</v>
      </c>
      <c r="F37" s="338">
        <f>SUM(F31:F36)</f>
        <v>0</v>
      </c>
      <c r="G37" s="1223">
        <f>COUNTA(H31:H36)</f>
        <v>1</v>
      </c>
      <c r="H37" s="1224"/>
      <c r="I37" s="1225"/>
      <c r="J37" s="105">
        <f>SUM(J31:J36)</f>
        <v>1850</v>
      </c>
      <c r="K37" s="297">
        <f>SUM(K31:K36)</f>
        <v>0</v>
      </c>
      <c r="L37" s="1101">
        <f>COUNTA(M31:M36)</f>
        <v>6</v>
      </c>
      <c r="M37" s="1102"/>
      <c r="N37" s="1103"/>
      <c r="O37" s="105"/>
      <c r="P37" s="487"/>
      <c r="Q37" s="1101">
        <f>COUNTA(R31:R36)</f>
        <v>2</v>
      </c>
      <c r="R37" s="1102"/>
      <c r="S37" s="1103"/>
      <c r="T37" s="105">
        <f>SUM(T31:T36)</f>
        <v>850</v>
      </c>
      <c r="U37" s="298">
        <f>SUM(U31:U36)</f>
        <v>0</v>
      </c>
      <c r="V37" s="521" t="s">
        <v>1728</v>
      </c>
      <c r="W37" s="920" t="s">
        <v>2001</v>
      </c>
      <c r="X37" s="71"/>
    </row>
  </sheetData>
  <mergeCells count="25">
    <mergeCell ref="W32:X34"/>
    <mergeCell ref="V2:X4"/>
    <mergeCell ref="V5:X5"/>
    <mergeCell ref="V28:X28"/>
    <mergeCell ref="L27:N27"/>
    <mergeCell ref="W6:X6"/>
    <mergeCell ref="W29:X29"/>
    <mergeCell ref="K3:M4"/>
    <mergeCell ref="I29:K29"/>
    <mergeCell ref="I6:K6"/>
    <mergeCell ref="B1:H2"/>
    <mergeCell ref="C3:H4"/>
    <mergeCell ref="P1:U4"/>
    <mergeCell ref="K1:M2"/>
    <mergeCell ref="Q37:S37"/>
    <mergeCell ref="L37:N37"/>
    <mergeCell ref="Q27:S27"/>
    <mergeCell ref="G29:H29"/>
    <mergeCell ref="B37:D37"/>
    <mergeCell ref="G37:I37"/>
    <mergeCell ref="G27:I27"/>
    <mergeCell ref="G6:H6"/>
    <mergeCell ref="A6:B6"/>
    <mergeCell ref="B27:D27"/>
    <mergeCell ref="A16:A17"/>
  </mergeCells>
  <phoneticPr fontId="19"/>
  <dataValidations count="1">
    <dataValidation type="whole" operator="lessThanOrEqual" showInputMessage="1" showErrorMessage="1" sqref="F8:F26 K8:K26 P8:P26 U8:U26 F31:F36 K31:K36 P31:P36 U31:U36" xr:uid="{00000000-0002-0000-1D00-000000000000}">
      <formula1>E8</formula1>
    </dataValidation>
  </dataValidations>
  <hyperlinks>
    <hyperlink ref="V28:X28" location="尾張表紙!A1" display="尾張表紙へ戻る" xr:uid="{00000000-0004-0000-1D00-000000000000}"/>
    <hyperlink ref="V5:X5" location="尾張表紙!A1" display="尾張表紙へ戻る" xr:uid="{00000000-0004-0000-1D00-000001000000}"/>
  </hyperlinks>
  <printOptions horizontalCentered="1" verticalCentered="1"/>
  <pageMargins left="0.59055118110236227" right="0.59055118110236227" top="0.47244094488188981" bottom="0.47244094488188981" header="0.11811023622047245" footer="0.11811023622047245"/>
  <pageSetup paperSize="9" scale="84" firstPageNumber="30" orientation="landscape" useFirstPageNumber="1" horizontalDpi="4294967292" verticalDpi="300" r:id="rId1"/>
  <headerFooter alignWithMargins="0">
    <oddFooter>&amp;C－&amp;P－&amp;R中日興業（株）</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Y46"/>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F18+K18+P18+U18+F36+K36+P36+U36+F46+K46+U46+F27+K27+P27+U27</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18.75" customHeight="1" thickBot="1">
      <c r="A6" s="627" t="s">
        <v>1102</v>
      </c>
      <c r="B6" s="236"/>
      <c r="C6" s="235" t="s">
        <v>1283</v>
      </c>
      <c r="D6" s="236"/>
      <c r="E6" s="237"/>
      <c r="F6" s="417"/>
      <c r="G6" s="1105" t="s">
        <v>771</v>
      </c>
      <c r="H6" s="1106"/>
      <c r="I6" s="1104">
        <f>E18+J18+O18+T18</f>
        <v>15450</v>
      </c>
      <c r="J6" s="1104"/>
      <c r="K6" s="1104"/>
      <c r="L6" s="628"/>
      <c r="M6" s="240"/>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9"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5.95" customHeight="1">
      <c r="A8" s="425"/>
      <c r="B8" s="256"/>
      <c r="C8" s="253" t="s">
        <v>969</v>
      </c>
      <c r="D8" s="254" t="s">
        <v>1866</v>
      </c>
      <c r="E8" s="211">
        <v>1400</v>
      </c>
      <c r="F8" s="299"/>
      <c r="G8" s="300"/>
      <c r="H8" s="257" t="s">
        <v>969</v>
      </c>
      <c r="I8" s="254"/>
      <c r="J8" s="212">
        <v>1150</v>
      </c>
      <c r="K8" s="301"/>
      <c r="L8" s="256"/>
      <c r="M8" s="257" t="s">
        <v>1853</v>
      </c>
      <c r="N8" s="254" t="s">
        <v>1143</v>
      </c>
      <c r="O8" s="212"/>
      <c r="P8" s="301"/>
      <c r="Q8" s="256"/>
      <c r="R8" s="257" t="s">
        <v>970</v>
      </c>
      <c r="S8" s="258"/>
      <c r="T8" s="212">
        <v>350</v>
      </c>
      <c r="U8" s="301"/>
      <c r="V8" s="426"/>
      <c r="W8" s="453"/>
      <c r="X8" s="261"/>
    </row>
    <row r="9" spans="1:24" s="8" customFormat="1" ht="15.95" customHeight="1">
      <c r="A9" s="425"/>
      <c r="B9" s="256"/>
      <c r="C9" s="253" t="s">
        <v>971</v>
      </c>
      <c r="D9" s="254" t="s">
        <v>1866</v>
      </c>
      <c r="E9" s="211">
        <v>1450</v>
      </c>
      <c r="F9" s="299"/>
      <c r="G9" s="300"/>
      <c r="H9" s="257" t="s">
        <v>970</v>
      </c>
      <c r="I9" s="254"/>
      <c r="J9" s="212">
        <v>1050</v>
      </c>
      <c r="K9" s="302"/>
      <c r="L9" s="256"/>
      <c r="M9" s="257" t="s">
        <v>1854</v>
      </c>
      <c r="N9" s="254" t="s">
        <v>4</v>
      </c>
      <c r="O9" s="212"/>
      <c r="P9" s="302"/>
      <c r="Q9" s="256"/>
      <c r="R9" s="257" t="s">
        <v>972</v>
      </c>
      <c r="S9" s="258"/>
      <c r="T9" s="212">
        <v>350</v>
      </c>
      <c r="U9" s="302"/>
      <c r="V9" s="463" t="s">
        <v>1284</v>
      </c>
      <c r="W9" s="275"/>
      <c r="X9" s="261"/>
    </row>
    <row r="10" spans="1:24" s="8" customFormat="1" ht="15.95" customHeight="1">
      <c r="A10" s="425"/>
      <c r="B10" s="256"/>
      <c r="C10" s="253" t="s">
        <v>973</v>
      </c>
      <c r="D10" s="254" t="s">
        <v>1866</v>
      </c>
      <c r="E10" s="211">
        <v>900</v>
      </c>
      <c r="F10" s="299"/>
      <c r="G10" s="300"/>
      <c r="H10" s="257"/>
      <c r="I10" s="254"/>
      <c r="J10" s="212"/>
      <c r="K10" s="302"/>
      <c r="L10" s="256"/>
      <c r="M10" s="257" t="s">
        <v>1855</v>
      </c>
      <c r="N10" s="254" t="s">
        <v>4</v>
      </c>
      <c r="O10" s="212"/>
      <c r="P10" s="302"/>
      <c r="Q10" s="256"/>
      <c r="R10" s="257"/>
      <c r="S10" s="258"/>
      <c r="T10" s="212"/>
      <c r="U10" s="302"/>
      <c r="V10" s="426"/>
      <c r="W10" s="262" t="s">
        <v>1933</v>
      </c>
      <c r="X10" s="261"/>
    </row>
    <row r="11" spans="1:24" s="8" customFormat="1" ht="15.95" customHeight="1">
      <c r="A11" s="425"/>
      <c r="B11" s="256"/>
      <c r="C11" s="253" t="s">
        <v>974</v>
      </c>
      <c r="D11" s="254" t="s">
        <v>1866</v>
      </c>
      <c r="E11" s="211">
        <v>1300</v>
      </c>
      <c r="F11" s="299"/>
      <c r="G11" s="300"/>
      <c r="H11" s="257"/>
      <c r="I11" s="254"/>
      <c r="J11" s="212"/>
      <c r="K11" s="302"/>
      <c r="L11" s="256"/>
      <c r="M11" s="257" t="s">
        <v>1856</v>
      </c>
      <c r="N11" s="254" t="s">
        <v>4</v>
      </c>
      <c r="O11" s="212"/>
      <c r="P11" s="302"/>
      <c r="Q11" s="256"/>
      <c r="R11" s="257"/>
      <c r="S11" s="258"/>
      <c r="T11" s="212"/>
      <c r="U11" s="302"/>
      <c r="V11" s="426"/>
      <c r="W11" s="1256" t="s">
        <v>2067</v>
      </c>
      <c r="X11" s="1257"/>
    </row>
    <row r="12" spans="1:24" s="8" customFormat="1" ht="15.95" customHeight="1">
      <c r="A12" s="425"/>
      <c r="B12" s="256"/>
      <c r="C12" s="253" t="s">
        <v>975</v>
      </c>
      <c r="D12" s="254" t="s">
        <v>1866</v>
      </c>
      <c r="E12" s="211">
        <v>1850</v>
      </c>
      <c r="F12" s="299"/>
      <c r="G12" s="300"/>
      <c r="H12" s="257"/>
      <c r="I12" s="254"/>
      <c r="J12" s="212"/>
      <c r="K12" s="302"/>
      <c r="L12" s="256"/>
      <c r="M12" s="257" t="s">
        <v>1286</v>
      </c>
      <c r="N12" s="254" t="s">
        <v>1287</v>
      </c>
      <c r="O12" s="212"/>
      <c r="P12" s="302"/>
      <c r="Q12" s="256"/>
      <c r="R12" s="257"/>
      <c r="S12" s="258"/>
      <c r="T12" s="212"/>
      <c r="U12" s="302"/>
      <c r="V12" s="426"/>
      <c r="W12" s="453"/>
      <c r="X12" s="1017" t="s">
        <v>1653</v>
      </c>
    </row>
    <row r="13" spans="1:24" s="8" customFormat="1" ht="15.95" customHeight="1">
      <c r="A13" s="425"/>
      <c r="B13" s="256"/>
      <c r="C13" s="253" t="s">
        <v>976</v>
      </c>
      <c r="D13" s="254" t="s">
        <v>1866</v>
      </c>
      <c r="E13" s="211">
        <v>950</v>
      </c>
      <c r="F13" s="299"/>
      <c r="G13" s="300"/>
      <c r="H13" s="257"/>
      <c r="I13" s="254"/>
      <c r="J13" s="212"/>
      <c r="K13" s="302"/>
      <c r="L13" s="256"/>
      <c r="M13" s="257" t="s">
        <v>1857</v>
      </c>
      <c r="N13" s="254" t="s">
        <v>4</v>
      </c>
      <c r="O13" s="212"/>
      <c r="P13" s="302"/>
      <c r="Q13" s="256"/>
      <c r="R13" s="257"/>
      <c r="S13" s="258"/>
      <c r="T13" s="212"/>
      <c r="U13" s="302"/>
      <c r="V13" s="426"/>
      <c r="W13" s="453"/>
      <c r="X13" s="261"/>
    </row>
    <row r="14" spans="1:24" s="8" customFormat="1" ht="15.95" customHeight="1">
      <c r="A14" s="425"/>
      <c r="B14" s="256"/>
      <c r="C14" s="253" t="s">
        <v>972</v>
      </c>
      <c r="D14" s="254" t="s">
        <v>1866</v>
      </c>
      <c r="E14" s="211">
        <v>1150</v>
      </c>
      <c r="F14" s="299"/>
      <c r="G14" s="300"/>
      <c r="H14" s="809"/>
      <c r="I14" s="254"/>
      <c r="J14" s="212"/>
      <c r="K14" s="302"/>
      <c r="L14" s="256"/>
      <c r="M14" s="257" t="s">
        <v>1285</v>
      </c>
      <c r="N14" s="254" t="s">
        <v>1288</v>
      </c>
      <c r="O14" s="212"/>
      <c r="P14" s="302"/>
      <c r="Q14" s="256"/>
      <c r="R14" s="257"/>
      <c r="S14" s="258"/>
      <c r="T14" s="212"/>
      <c r="U14" s="302"/>
      <c r="V14" s="426"/>
      <c r="W14" s="453"/>
      <c r="X14" s="261"/>
    </row>
    <row r="15" spans="1:24" s="8" customFormat="1" ht="15.95" customHeight="1">
      <c r="A15" s="425"/>
      <c r="B15" s="256"/>
      <c r="C15" s="253" t="s">
        <v>977</v>
      </c>
      <c r="D15" s="254" t="s">
        <v>1866</v>
      </c>
      <c r="E15" s="211">
        <v>2300</v>
      </c>
      <c r="F15" s="299"/>
      <c r="G15" s="300"/>
      <c r="H15" s="257"/>
      <c r="I15" s="254"/>
      <c r="J15" s="212"/>
      <c r="K15" s="302"/>
      <c r="L15" s="256"/>
      <c r="M15" s="257" t="s">
        <v>1289</v>
      </c>
      <c r="N15" s="254" t="s">
        <v>1237</v>
      </c>
      <c r="O15" s="212"/>
      <c r="P15" s="302"/>
      <c r="Q15" s="256"/>
      <c r="R15" s="257"/>
      <c r="S15" s="258"/>
      <c r="T15" s="212"/>
      <c r="U15" s="302"/>
      <c r="V15" s="426"/>
      <c r="W15" s="453"/>
      <c r="X15" s="261"/>
    </row>
    <row r="16" spans="1:24" s="8" customFormat="1" ht="15.95" customHeight="1">
      <c r="A16" s="425"/>
      <c r="B16" s="256"/>
      <c r="C16" s="253" t="s">
        <v>978</v>
      </c>
      <c r="D16" s="254" t="s">
        <v>1866</v>
      </c>
      <c r="E16" s="211">
        <v>1250</v>
      </c>
      <c r="F16" s="299"/>
      <c r="G16" s="300"/>
      <c r="H16" s="257"/>
      <c r="I16" s="254"/>
      <c r="J16" s="212"/>
      <c r="K16" s="302"/>
      <c r="L16" s="256"/>
      <c r="M16" s="257" t="s">
        <v>1291</v>
      </c>
      <c r="N16" s="254" t="s">
        <v>1292</v>
      </c>
      <c r="O16" s="212"/>
      <c r="P16" s="302"/>
      <c r="Q16" s="256"/>
      <c r="R16" s="257"/>
      <c r="S16" s="258"/>
      <c r="T16" s="212"/>
      <c r="U16" s="302"/>
      <c r="V16" s="426"/>
      <c r="W16" s="453"/>
      <c r="X16" s="261"/>
    </row>
    <row r="17" spans="1:25" s="8" customFormat="1" ht="15.95" customHeight="1">
      <c r="A17" s="425"/>
      <c r="B17" s="256"/>
      <c r="C17" s="253"/>
      <c r="D17" s="254"/>
      <c r="E17" s="211"/>
      <c r="F17" s="299"/>
      <c r="G17" s="300"/>
      <c r="H17" s="257"/>
      <c r="I17" s="254"/>
      <c r="J17" s="212"/>
      <c r="K17" s="303"/>
      <c r="L17" s="256"/>
      <c r="M17" s="257"/>
      <c r="N17" s="254"/>
      <c r="O17" s="212"/>
      <c r="P17" s="303"/>
      <c r="Q17" s="256"/>
      <c r="R17" s="257"/>
      <c r="S17" s="258"/>
      <c r="T17" s="212"/>
      <c r="U17" s="303"/>
      <c r="V17" s="426"/>
      <c r="W17" s="453"/>
      <c r="X17" s="261"/>
    </row>
    <row r="18" spans="1:25" s="8" customFormat="1" ht="18.95" customHeight="1" thickBot="1">
      <c r="A18" s="456"/>
      <c r="B18" s="1222">
        <f>COUNTA(C8:C17)</f>
        <v>9</v>
      </c>
      <c r="C18" s="1099"/>
      <c r="D18" s="1100"/>
      <c r="E18" s="170">
        <f>SUM(E8:E17)</f>
        <v>12550</v>
      </c>
      <c r="F18" s="338">
        <f>SUM(F8:F17)</f>
        <v>0</v>
      </c>
      <c r="G18" s="1136">
        <f>COUNTA(H8:H17)</f>
        <v>2</v>
      </c>
      <c r="H18" s="1102"/>
      <c r="I18" s="1103"/>
      <c r="J18" s="105">
        <f>SUM(J8:J17)</f>
        <v>2200</v>
      </c>
      <c r="K18" s="297">
        <f>SUM(K8:K17)</f>
        <v>0</v>
      </c>
      <c r="L18" s="1101">
        <f>COUNTA(M8:M17)</f>
        <v>9</v>
      </c>
      <c r="M18" s="1102"/>
      <c r="N18" s="1103"/>
      <c r="O18" s="105">
        <f>SUM(O8:O17)</f>
        <v>0</v>
      </c>
      <c r="P18" s="297">
        <f>SUM(P8:P17)</f>
        <v>0</v>
      </c>
      <c r="Q18" s="1101">
        <f>COUNTA(R8:R17)</f>
        <v>2</v>
      </c>
      <c r="R18" s="1102"/>
      <c r="S18" s="1103"/>
      <c r="T18" s="105">
        <f>SUM(T8:T17)</f>
        <v>700</v>
      </c>
      <c r="U18" s="298">
        <f>SUM(U8:U17)</f>
        <v>0</v>
      </c>
      <c r="V18" s="521"/>
      <c r="W18" s="542"/>
      <c r="X18" s="71"/>
    </row>
    <row r="19" spans="1:25" ht="15" customHeight="1">
      <c r="A19" s="266"/>
      <c r="B19" s="266"/>
      <c r="C19" s="267"/>
      <c r="D19" s="268"/>
      <c r="E19" s="269"/>
      <c r="F19" s="269"/>
      <c r="G19" s="269"/>
      <c r="H19" s="267"/>
      <c r="I19" s="270"/>
      <c r="J19" s="271"/>
      <c r="K19" s="269"/>
      <c r="L19" s="269"/>
      <c r="M19" s="267"/>
      <c r="N19" s="270"/>
      <c r="O19" s="271"/>
      <c r="P19" s="271"/>
      <c r="Q19" s="269"/>
      <c r="R19" s="267"/>
      <c r="S19" s="270"/>
      <c r="T19" s="271"/>
      <c r="U19" s="271"/>
      <c r="V19" s="1221" t="s">
        <v>769</v>
      </c>
      <c r="W19" s="1221"/>
      <c r="X19" s="1221"/>
      <c r="Y19" s="629"/>
    </row>
    <row r="20" spans="1:25" s="9" customFormat="1" ht="18.75" customHeight="1" thickBot="1">
      <c r="A20" s="627" t="s">
        <v>1102</v>
      </c>
      <c r="B20" s="236"/>
      <c r="C20" s="235" t="s">
        <v>1293</v>
      </c>
      <c r="D20" s="236"/>
      <c r="E20" s="237"/>
      <c r="F20" s="417"/>
      <c r="G20" s="1105" t="s">
        <v>771</v>
      </c>
      <c r="H20" s="1106"/>
      <c r="I20" s="1104">
        <f>E27+J27+O27+T27</f>
        <v>9150</v>
      </c>
      <c r="J20" s="1104"/>
      <c r="K20" s="1104"/>
      <c r="L20" s="418"/>
      <c r="M20" s="240"/>
      <c r="N20" s="182"/>
      <c r="O20" s="238"/>
      <c r="P20" s="238"/>
      <c r="Q20" s="238"/>
      <c r="R20" s="240"/>
      <c r="S20" s="182"/>
      <c r="T20" s="238"/>
      <c r="U20" s="238"/>
      <c r="V20" s="238"/>
      <c r="W20" s="1096">
        <f>尾張表紙!T42</f>
        <v>45778</v>
      </c>
      <c r="X20" s="1097"/>
    </row>
    <row r="21" spans="1:25" s="9" customFormat="1" ht="19.5" customHeight="1">
      <c r="A21" s="420" t="s">
        <v>1069</v>
      </c>
      <c r="B21" s="421" t="s">
        <v>232</v>
      </c>
      <c r="C21" s="422"/>
      <c r="D21" s="423"/>
      <c r="E21" s="424"/>
      <c r="F21" s="245" t="s">
        <v>1070</v>
      </c>
      <c r="G21" s="179" t="s">
        <v>233</v>
      </c>
      <c r="H21" s="178"/>
      <c r="I21" s="247"/>
      <c r="J21" s="248"/>
      <c r="K21" s="246" t="s">
        <v>1070</v>
      </c>
      <c r="L21" s="179" t="s">
        <v>236</v>
      </c>
      <c r="M21" s="178"/>
      <c r="N21" s="247"/>
      <c r="O21" s="248"/>
      <c r="P21" s="246" t="s">
        <v>1070</v>
      </c>
      <c r="Q21" s="179" t="s">
        <v>355</v>
      </c>
      <c r="R21" s="178"/>
      <c r="S21" s="247"/>
      <c r="T21" s="248"/>
      <c r="U21" s="246" t="s">
        <v>1070</v>
      </c>
      <c r="V21" s="179" t="s">
        <v>1071</v>
      </c>
      <c r="W21" s="178"/>
      <c r="X21" s="251"/>
    </row>
    <row r="22" spans="1:25" s="8" customFormat="1" ht="15.95" customHeight="1">
      <c r="A22" s="630"/>
      <c r="B22" s="256"/>
      <c r="C22" s="253" t="s">
        <v>601</v>
      </c>
      <c r="D22" s="254" t="s">
        <v>1866</v>
      </c>
      <c r="E22" s="211">
        <v>1750</v>
      </c>
      <c r="F22" s="299"/>
      <c r="G22" s="300"/>
      <c r="H22" s="257" t="s">
        <v>979</v>
      </c>
      <c r="I22" s="254"/>
      <c r="J22" s="212">
        <v>1250</v>
      </c>
      <c r="K22" s="301"/>
      <c r="L22" s="300"/>
      <c r="M22" s="257" t="s">
        <v>601</v>
      </c>
      <c r="N22" s="254" t="s">
        <v>1143</v>
      </c>
      <c r="O22" s="212"/>
      <c r="P22" s="301"/>
      <c r="Q22" s="300"/>
      <c r="R22" s="257" t="s">
        <v>979</v>
      </c>
      <c r="S22" s="258"/>
      <c r="T22" s="212">
        <v>600</v>
      </c>
      <c r="U22" s="301"/>
      <c r="V22" s="605"/>
      <c r="W22" s="453"/>
      <c r="X22" s="261"/>
    </row>
    <row r="23" spans="1:25" s="8" customFormat="1" ht="15.95" customHeight="1">
      <c r="A23" s="631"/>
      <c r="B23" s="256"/>
      <c r="C23" s="253" t="s">
        <v>980</v>
      </c>
      <c r="D23" s="254" t="s">
        <v>1866</v>
      </c>
      <c r="E23" s="211">
        <v>1950</v>
      </c>
      <c r="F23" s="299"/>
      <c r="G23" s="300"/>
      <c r="H23" s="257"/>
      <c r="I23" s="254"/>
      <c r="J23" s="212"/>
      <c r="K23" s="302"/>
      <c r="L23" s="300"/>
      <c r="M23" s="257" t="s">
        <v>980</v>
      </c>
      <c r="N23" s="254" t="s">
        <v>1143</v>
      </c>
      <c r="O23" s="212"/>
      <c r="P23" s="302"/>
      <c r="Q23" s="300"/>
      <c r="R23" s="257"/>
      <c r="S23" s="258"/>
      <c r="T23" s="212"/>
      <c r="U23" s="302"/>
      <c r="V23" s="463" t="s">
        <v>981</v>
      </c>
      <c r="W23" s="275"/>
      <c r="X23" s="537"/>
    </row>
    <row r="24" spans="1:25" s="8" customFormat="1" ht="15.95" customHeight="1">
      <c r="A24" s="631"/>
      <c r="B24" s="256"/>
      <c r="C24" s="253" t="s">
        <v>982</v>
      </c>
      <c r="D24" s="254" t="s">
        <v>1866</v>
      </c>
      <c r="E24" s="211">
        <v>2250</v>
      </c>
      <c r="F24" s="299"/>
      <c r="G24" s="300"/>
      <c r="H24" s="257"/>
      <c r="I24" s="254"/>
      <c r="J24" s="212"/>
      <c r="K24" s="302"/>
      <c r="L24" s="300"/>
      <c r="M24" s="257" t="s">
        <v>982</v>
      </c>
      <c r="N24" s="254" t="s">
        <v>1143</v>
      </c>
      <c r="O24" s="212"/>
      <c r="P24" s="302"/>
      <c r="Q24" s="300"/>
      <c r="R24" s="257"/>
      <c r="S24" s="258"/>
      <c r="T24" s="212"/>
      <c r="U24" s="302"/>
      <c r="V24" s="263"/>
      <c r="W24" s="1256" t="s">
        <v>1897</v>
      </c>
      <c r="X24" s="1257"/>
    </row>
    <row r="25" spans="1:25" s="8" customFormat="1" ht="15.95" customHeight="1">
      <c r="A25" s="631"/>
      <c r="B25" s="256"/>
      <c r="C25" s="466" t="s">
        <v>983</v>
      </c>
      <c r="D25" s="254" t="s">
        <v>1866</v>
      </c>
      <c r="E25" s="211">
        <v>1350</v>
      </c>
      <c r="F25" s="299"/>
      <c r="G25" s="300"/>
      <c r="H25" s="257"/>
      <c r="I25" s="254"/>
      <c r="J25" s="212"/>
      <c r="K25" s="302"/>
      <c r="L25" s="300"/>
      <c r="M25" s="257" t="s">
        <v>983</v>
      </c>
      <c r="N25" s="254" t="s">
        <v>1143</v>
      </c>
      <c r="O25" s="212"/>
      <c r="P25" s="302"/>
      <c r="Q25" s="300"/>
      <c r="R25" s="257"/>
      <c r="S25" s="258"/>
      <c r="T25" s="212"/>
      <c r="U25" s="302"/>
      <c r="V25" s="605"/>
      <c r="W25" s="453"/>
      <c r="X25" s="261"/>
    </row>
    <row r="26" spans="1:25" s="8" customFormat="1" ht="15.95" customHeight="1">
      <c r="A26" s="632"/>
      <c r="B26" s="465"/>
      <c r="C26" s="466"/>
      <c r="D26" s="254"/>
      <c r="E26" s="467"/>
      <c r="F26" s="468"/>
      <c r="G26" s="469"/>
      <c r="H26" s="470"/>
      <c r="I26" s="444"/>
      <c r="J26" s="471"/>
      <c r="K26" s="472"/>
      <c r="L26" s="469"/>
      <c r="M26" s="470"/>
      <c r="N26" s="444"/>
      <c r="O26" s="471"/>
      <c r="P26" s="472"/>
      <c r="Q26" s="469"/>
      <c r="R26" s="470"/>
      <c r="S26" s="473"/>
      <c r="T26" s="471"/>
      <c r="U26" s="472"/>
      <c r="V26" s="605"/>
      <c r="W26" s="453"/>
      <c r="X26" s="261"/>
    </row>
    <row r="27" spans="1:25" s="8" customFormat="1" ht="18.95" customHeight="1" thickBot="1">
      <c r="A27" s="633"/>
      <c r="B27" s="1222">
        <f>COUNTA(C22:C26)</f>
        <v>4</v>
      </c>
      <c r="C27" s="1099"/>
      <c r="D27" s="1100"/>
      <c r="E27" s="634">
        <f>SUM(E22:E26)</f>
        <v>7300</v>
      </c>
      <c r="F27" s="635">
        <f>SUM(F22:F26)</f>
        <v>0</v>
      </c>
      <c r="G27" s="1101">
        <f>COUNTA(H22:H26)</f>
        <v>1</v>
      </c>
      <c r="H27" s="1102"/>
      <c r="I27" s="1103"/>
      <c r="J27" s="636">
        <f>SUM(J22:J26)</f>
        <v>1250</v>
      </c>
      <c r="K27" s="637">
        <f>SUM(K22:K26)</f>
        <v>0</v>
      </c>
      <c r="L27" s="1102">
        <f>COUNTA(M22:M26)</f>
        <v>4</v>
      </c>
      <c r="M27" s="1102"/>
      <c r="N27" s="1103"/>
      <c r="O27" s="636">
        <f>SUM(O22:O26)</f>
        <v>0</v>
      </c>
      <c r="P27" s="638">
        <f>SUM(P22:P26)</f>
        <v>0</v>
      </c>
      <c r="Q27" s="1101">
        <f>COUNTA(R22:R26)</f>
        <v>1</v>
      </c>
      <c r="R27" s="1102"/>
      <c r="S27" s="1103"/>
      <c r="T27" s="636">
        <f>SUM(T22:T26)</f>
        <v>600</v>
      </c>
      <c r="U27" s="637">
        <f>SUM(U22:U26)</f>
        <v>0</v>
      </c>
      <c r="V27" s="639"/>
      <c r="W27" s="640"/>
      <c r="X27" s="641"/>
    </row>
    <row r="28" spans="1:25" s="8" customFormat="1" ht="15.95" customHeight="1">
      <c r="A28" s="642"/>
      <c r="B28" s="643"/>
      <c r="C28" s="644"/>
      <c r="D28" s="645"/>
      <c r="E28" s="646"/>
      <c r="F28" s="646"/>
      <c r="G28" s="643"/>
      <c r="H28" s="640"/>
      <c r="I28" s="645"/>
      <c r="J28" s="647"/>
      <c r="K28" s="646"/>
      <c r="L28" s="643"/>
      <c r="M28" s="640"/>
      <c r="N28" s="645"/>
      <c r="O28" s="647"/>
      <c r="P28" s="646"/>
      <c r="Q28" s="643"/>
      <c r="R28" s="640"/>
      <c r="S28" s="648"/>
      <c r="T28" s="647"/>
      <c r="U28" s="646"/>
      <c r="V28" s="1221" t="s">
        <v>769</v>
      </c>
      <c r="W28" s="1221"/>
      <c r="X28" s="1221"/>
    </row>
    <row r="29" spans="1:25" s="9" customFormat="1" ht="18.75" customHeight="1" thickBot="1">
      <c r="A29" s="627" t="s">
        <v>1102</v>
      </c>
      <c r="B29" s="236"/>
      <c r="C29" s="235" t="s">
        <v>984</v>
      </c>
      <c r="D29" s="236"/>
      <c r="E29" s="237"/>
      <c r="F29" s="417"/>
      <c r="G29" s="1105" t="s">
        <v>771</v>
      </c>
      <c r="H29" s="1106"/>
      <c r="I29" s="1104">
        <f>E36+J36+O36+T36</f>
        <v>7750</v>
      </c>
      <c r="J29" s="1104"/>
      <c r="K29" s="1104"/>
      <c r="L29" s="418"/>
      <c r="M29" s="240"/>
      <c r="N29" s="182"/>
      <c r="O29" s="238"/>
      <c r="P29" s="238"/>
      <c r="Q29" s="238"/>
      <c r="R29" s="240"/>
      <c r="S29" s="182"/>
      <c r="T29" s="238"/>
      <c r="U29" s="238"/>
      <c r="V29" s="238"/>
      <c r="W29" s="1096">
        <f>尾張表紙!T42</f>
        <v>45778</v>
      </c>
      <c r="X29" s="1097"/>
    </row>
    <row r="30" spans="1:25" s="9" customFormat="1" ht="19.5" customHeight="1">
      <c r="A30" s="649" t="s">
        <v>1069</v>
      </c>
      <c r="B30" s="650" t="s">
        <v>232</v>
      </c>
      <c r="C30" s="651"/>
      <c r="D30" s="652"/>
      <c r="E30" s="653"/>
      <c r="F30" s="654" t="s">
        <v>1070</v>
      </c>
      <c r="G30" s="179" t="s">
        <v>233</v>
      </c>
      <c r="H30" s="178"/>
      <c r="I30" s="247"/>
      <c r="J30" s="248"/>
      <c r="K30" s="246" t="s">
        <v>1070</v>
      </c>
      <c r="L30" s="179" t="s">
        <v>236</v>
      </c>
      <c r="M30" s="178"/>
      <c r="N30" s="247"/>
      <c r="O30" s="248"/>
      <c r="P30" s="246" t="s">
        <v>1070</v>
      </c>
      <c r="Q30" s="179" t="s">
        <v>355</v>
      </c>
      <c r="R30" s="178"/>
      <c r="S30" s="247"/>
      <c r="T30" s="248"/>
      <c r="U30" s="246" t="s">
        <v>1070</v>
      </c>
      <c r="V30" s="179" t="s">
        <v>1071</v>
      </c>
      <c r="W30" s="178"/>
      <c r="X30" s="251"/>
    </row>
    <row r="31" spans="1:25" s="8" customFormat="1" ht="15.95" customHeight="1">
      <c r="A31" s="1233" t="s">
        <v>1295</v>
      </c>
      <c r="B31" s="522"/>
      <c r="C31" s="523" t="s">
        <v>985</v>
      </c>
      <c r="D31" s="525" t="s">
        <v>1866</v>
      </c>
      <c r="E31" s="183">
        <v>2100</v>
      </c>
      <c r="F31" s="655"/>
      <c r="G31" s="513"/>
      <c r="H31" s="514" t="s">
        <v>986</v>
      </c>
      <c r="I31" s="510"/>
      <c r="J31" s="433">
        <v>500</v>
      </c>
      <c r="K31" s="515"/>
      <c r="L31" s="513"/>
      <c r="M31" s="514" t="s">
        <v>1296</v>
      </c>
      <c r="N31" s="254" t="s">
        <v>1093</v>
      </c>
      <c r="O31" s="433">
        <v>0</v>
      </c>
      <c r="P31" s="515"/>
      <c r="Q31" s="513"/>
      <c r="R31" s="514" t="s">
        <v>986</v>
      </c>
      <c r="S31" s="560"/>
      <c r="T31" s="433">
        <v>450</v>
      </c>
      <c r="U31" s="515"/>
      <c r="V31" s="605"/>
      <c r="X31" s="656"/>
    </row>
    <row r="32" spans="1:25" s="8" customFormat="1" ht="15.95" customHeight="1">
      <c r="A32" s="1232"/>
      <c r="B32" s="256"/>
      <c r="C32" s="253" t="s">
        <v>1297</v>
      </c>
      <c r="D32" s="254" t="s">
        <v>1866</v>
      </c>
      <c r="E32" s="211">
        <v>1600</v>
      </c>
      <c r="F32" s="299"/>
      <c r="G32" s="300"/>
      <c r="H32" s="257"/>
      <c r="I32" s="254"/>
      <c r="J32" s="212"/>
      <c r="K32" s="302"/>
      <c r="L32" s="300"/>
      <c r="M32" s="257" t="s">
        <v>1298</v>
      </c>
      <c r="N32" s="254" t="s">
        <v>1237</v>
      </c>
      <c r="O32" s="212"/>
      <c r="P32" s="302"/>
      <c r="Q32" s="300"/>
      <c r="R32" s="257"/>
      <c r="S32" s="258"/>
      <c r="T32" s="212"/>
      <c r="U32" s="302"/>
      <c r="V32" s="605"/>
      <c r="X32" s="656"/>
    </row>
    <row r="33" spans="1:24" s="8" customFormat="1" ht="15.95" customHeight="1">
      <c r="A33" s="1232"/>
      <c r="B33" s="256"/>
      <c r="C33" s="253" t="s">
        <v>987</v>
      </c>
      <c r="D33" s="254" t="s">
        <v>1866</v>
      </c>
      <c r="E33" s="211">
        <v>1250</v>
      </c>
      <c r="F33" s="299"/>
      <c r="G33" s="300"/>
      <c r="H33" s="257"/>
      <c r="I33" s="254"/>
      <c r="J33" s="212"/>
      <c r="K33" s="302"/>
      <c r="L33" s="300"/>
      <c r="M33" s="257" t="s">
        <v>1299</v>
      </c>
      <c r="N33" s="254" t="s">
        <v>1181</v>
      </c>
      <c r="O33" s="212"/>
      <c r="P33" s="302"/>
      <c r="Q33" s="300"/>
      <c r="R33" s="257"/>
      <c r="S33" s="258"/>
      <c r="T33" s="212"/>
      <c r="U33" s="302"/>
      <c r="V33" s="605"/>
      <c r="W33" s="453"/>
      <c r="X33" s="261"/>
    </row>
    <row r="34" spans="1:24" s="8" customFormat="1" ht="15.95" customHeight="1">
      <c r="A34" s="1232"/>
      <c r="B34" s="465"/>
      <c r="C34" s="489" t="s">
        <v>988</v>
      </c>
      <c r="D34" s="254" t="s">
        <v>1866</v>
      </c>
      <c r="E34" s="467">
        <v>1850</v>
      </c>
      <c r="F34" s="299"/>
      <c r="G34" s="300"/>
      <c r="H34" s="257"/>
      <c r="I34" s="254"/>
      <c r="J34" s="212"/>
      <c r="K34" s="302"/>
      <c r="L34" s="300"/>
      <c r="M34" s="257" t="s">
        <v>1860</v>
      </c>
      <c r="N34" s="254" t="s">
        <v>4</v>
      </c>
      <c r="O34" s="212"/>
      <c r="P34" s="302"/>
      <c r="Q34" s="300"/>
      <c r="R34" s="257"/>
      <c r="S34" s="258"/>
      <c r="T34" s="212"/>
      <c r="U34" s="302"/>
      <c r="V34" s="605"/>
      <c r="W34" s="453"/>
      <c r="X34" s="261"/>
    </row>
    <row r="35" spans="1:24" s="8" customFormat="1" ht="15.95" customHeight="1">
      <c r="A35" s="1237"/>
      <c r="B35" s="740"/>
      <c r="C35" s="784"/>
      <c r="D35" s="742"/>
      <c r="E35" s="786"/>
      <c r="F35" s="657"/>
      <c r="G35" s="451"/>
      <c r="H35" s="453"/>
      <c r="I35" s="491"/>
      <c r="J35" s="492"/>
      <c r="K35" s="303"/>
      <c r="L35" s="451"/>
      <c r="M35" s="453"/>
      <c r="N35" s="254"/>
      <c r="O35" s="492"/>
      <c r="P35" s="303"/>
      <c r="Q35" s="451"/>
      <c r="R35" s="453"/>
      <c r="S35" s="494"/>
      <c r="T35" s="492"/>
      <c r="U35" s="303"/>
      <c r="V35" s="605"/>
      <c r="W35" s="453"/>
      <c r="X35" s="261"/>
    </row>
    <row r="36" spans="1:24" s="8" customFormat="1" ht="19.5" customHeight="1" thickBot="1">
      <c r="A36" s="456"/>
      <c r="B36" s="1222">
        <f>COUNTA(C31:C35)</f>
        <v>4</v>
      </c>
      <c r="C36" s="1099"/>
      <c r="D36" s="1100"/>
      <c r="E36" s="170">
        <f>SUM(E31:E35)</f>
        <v>6800</v>
      </c>
      <c r="F36" s="337">
        <f>SUM(F31:F35)</f>
        <v>0</v>
      </c>
      <c r="G36" s="1101">
        <f>COUNTA(H31:H34)</f>
        <v>1</v>
      </c>
      <c r="H36" s="1102"/>
      <c r="I36" s="1103"/>
      <c r="J36" s="105">
        <f>SUM(J31:J35)</f>
        <v>500</v>
      </c>
      <c r="K36" s="297">
        <f>SUM(K31:K35)</f>
        <v>0</v>
      </c>
      <c r="L36" s="1101">
        <f>COUNTA(M31:M35)</f>
        <v>4</v>
      </c>
      <c r="M36" s="1102"/>
      <c r="N36" s="1103"/>
      <c r="O36" s="105">
        <f>SUM(O31:O35)</f>
        <v>0</v>
      </c>
      <c r="P36" s="297">
        <f>SUM(P31:P35)</f>
        <v>0</v>
      </c>
      <c r="Q36" s="1101">
        <f>COUNTA(R31:R34)</f>
        <v>1</v>
      </c>
      <c r="R36" s="1102"/>
      <c r="S36" s="1103"/>
      <c r="T36" s="105">
        <f>SUM(T31:T35)</f>
        <v>450</v>
      </c>
      <c r="U36" s="298">
        <f>SUM(U31:U35)</f>
        <v>0</v>
      </c>
      <c r="V36" s="521"/>
      <c r="W36" s="542"/>
      <c r="X36" s="71"/>
    </row>
    <row r="37" spans="1:24" ht="15" customHeight="1">
      <c r="A37" s="266"/>
      <c r="B37" s="266"/>
      <c r="C37" s="267"/>
      <c r="D37" s="268"/>
      <c r="E37" s="269"/>
      <c r="F37" s="269"/>
      <c r="G37" s="269"/>
      <c r="H37" s="267"/>
      <c r="I37" s="270"/>
      <c r="J37" s="271"/>
      <c r="K37" s="269"/>
      <c r="L37" s="269"/>
      <c r="M37" s="267"/>
      <c r="N37" s="270"/>
      <c r="O37" s="271"/>
      <c r="P37" s="271"/>
      <c r="Q37" s="269"/>
      <c r="R37" s="267"/>
      <c r="S37" s="270"/>
      <c r="T37" s="271"/>
      <c r="U37" s="271"/>
      <c r="V37" s="1221" t="s">
        <v>769</v>
      </c>
      <c r="W37" s="1221"/>
      <c r="X37" s="1221"/>
    </row>
    <row r="38" spans="1:24" s="9" customFormat="1" ht="18.75" customHeight="1" thickBot="1">
      <c r="A38" s="627" t="s">
        <v>1102</v>
      </c>
      <c r="B38" s="236"/>
      <c r="C38" s="235" t="s">
        <v>989</v>
      </c>
      <c r="D38" s="236"/>
      <c r="E38" s="237"/>
      <c r="F38" s="417"/>
      <c r="G38" s="1105" t="s">
        <v>771</v>
      </c>
      <c r="H38" s="1106"/>
      <c r="I38" s="1104">
        <f>E46+J46+O46+T46</f>
        <v>12800</v>
      </c>
      <c r="J38" s="1104"/>
      <c r="K38" s="1104"/>
      <c r="L38" s="418"/>
      <c r="M38" s="419"/>
      <c r="N38" s="182"/>
      <c r="O38" s="238"/>
      <c r="P38" s="238"/>
      <c r="Q38" s="238"/>
      <c r="R38" s="240"/>
      <c r="S38" s="182"/>
      <c r="T38" s="238"/>
      <c r="U38" s="238"/>
      <c r="V38" s="238"/>
      <c r="W38" s="1096">
        <f>尾張表紙!T42</f>
        <v>45778</v>
      </c>
      <c r="X38" s="1097"/>
    </row>
    <row r="39" spans="1:24" s="9" customFormat="1" ht="19.5" customHeight="1">
      <c r="A39" s="420" t="s">
        <v>1069</v>
      </c>
      <c r="B39" s="421" t="s">
        <v>232</v>
      </c>
      <c r="C39" s="422"/>
      <c r="D39" s="423"/>
      <c r="E39" s="424"/>
      <c r="F39" s="245" t="s">
        <v>1070</v>
      </c>
      <c r="G39" s="179" t="s">
        <v>233</v>
      </c>
      <c r="H39" s="178"/>
      <c r="I39" s="247"/>
      <c r="J39" s="248"/>
      <c r="K39" s="246" t="s">
        <v>1070</v>
      </c>
      <c r="L39" s="179" t="s">
        <v>236</v>
      </c>
      <c r="M39" s="178"/>
      <c r="N39" s="247"/>
      <c r="O39" s="248"/>
      <c r="P39" s="246" t="s">
        <v>1070</v>
      </c>
      <c r="Q39" s="179" t="s">
        <v>355</v>
      </c>
      <c r="R39" s="178"/>
      <c r="S39" s="247"/>
      <c r="T39" s="248"/>
      <c r="U39" s="246" t="s">
        <v>1070</v>
      </c>
      <c r="V39" s="179" t="s">
        <v>1071</v>
      </c>
      <c r="W39" s="178"/>
      <c r="X39" s="251"/>
    </row>
    <row r="40" spans="1:24" s="8" customFormat="1" ht="15.95" customHeight="1">
      <c r="A40" s="425"/>
      <c r="B40" s="256"/>
      <c r="C40" s="253" t="s">
        <v>990</v>
      </c>
      <c r="D40" s="254" t="s">
        <v>1866</v>
      </c>
      <c r="E40" s="580">
        <v>1750</v>
      </c>
      <c r="F40" s="299"/>
      <c r="G40" s="300"/>
      <c r="H40" s="257" t="s">
        <v>991</v>
      </c>
      <c r="I40" s="254"/>
      <c r="J40" s="212">
        <v>900</v>
      </c>
      <c r="K40" s="301"/>
      <c r="L40" s="256"/>
      <c r="M40" s="257" t="s">
        <v>1303</v>
      </c>
      <c r="N40" s="254" t="s">
        <v>1162</v>
      </c>
      <c r="O40" s="212"/>
      <c r="P40" s="301"/>
      <c r="Q40" s="256"/>
      <c r="R40" s="257" t="s">
        <v>991</v>
      </c>
      <c r="S40" s="258"/>
      <c r="T40" s="212">
        <v>350</v>
      </c>
      <c r="U40" s="301"/>
      <c r="V40" s="426"/>
      <c r="W40" s="453"/>
      <c r="X40" s="261"/>
    </row>
    <row r="41" spans="1:24" s="8" customFormat="1" ht="15.95" customHeight="1">
      <c r="A41" s="425"/>
      <c r="B41" s="256"/>
      <c r="C41" s="253" t="s">
        <v>992</v>
      </c>
      <c r="D41" s="254" t="s">
        <v>1866</v>
      </c>
      <c r="E41" s="211">
        <v>1950</v>
      </c>
      <c r="F41" s="299"/>
      <c r="G41" s="300"/>
      <c r="H41" s="257" t="s">
        <v>993</v>
      </c>
      <c r="I41" s="254"/>
      <c r="J41" s="212">
        <v>400</v>
      </c>
      <c r="K41" s="302"/>
      <c r="L41" s="256"/>
      <c r="M41" s="257" t="s">
        <v>1304</v>
      </c>
      <c r="N41" s="254" t="s">
        <v>1109</v>
      </c>
      <c r="O41" s="212"/>
      <c r="P41" s="302"/>
      <c r="Q41" s="256"/>
      <c r="R41" s="257" t="s">
        <v>993</v>
      </c>
      <c r="S41" s="258"/>
      <c r="T41" s="212">
        <v>200</v>
      </c>
      <c r="U41" s="302"/>
      <c r="V41" s="426"/>
      <c r="W41" s="453"/>
      <c r="X41" s="261"/>
    </row>
    <row r="42" spans="1:24" s="8" customFormat="1" ht="15.95" customHeight="1">
      <c r="A42" s="425"/>
      <c r="B42" s="256"/>
      <c r="C42" s="253" t="s">
        <v>993</v>
      </c>
      <c r="D42" s="254" t="s">
        <v>1866</v>
      </c>
      <c r="E42" s="211">
        <v>2200</v>
      </c>
      <c r="F42" s="299"/>
      <c r="G42" s="300"/>
      <c r="H42" s="257"/>
      <c r="I42" s="254"/>
      <c r="J42" s="212"/>
      <c r="K42" s="302"/>
      <c r="L42" s="256"/>
      <c r="M42" s="257" t="s">
        <v>1305</v>
      </c>
      <c r="N42" s="254" t="s">
        <v>1093</v>
      </c>
      <c r="O42" s="212"/>
      <c r="P42" s="302"/>
      <c r="Q42" s="256"/>
      <c r="R42" s="257"/>
      <c r="S42" s="258"/>
      <c r="T42" s="212"/>
      <c r="U42" s="302"/>
      <c r="V42" s="426"/>
      <c r="W42" s="453"/>
      <c r="X42" s="261"/>
    </row>
    <row r="43" spans="1:24" s="8" customFormat="1" ht="15.95" customHeight="1">
      <c r="A43" s="425"/>
      <c r="B43" s="256"/>
      <c r="C43" s="253" t="s">
        <v>994</v>
      </c>
      <c r="D43" s="254" t="s">
        <v>1866</v>
      </c>
      <c r="E43" s="211">
        <v>1600</v>
      </c>
      <c r="F43" s="299"/>
      <c r="G43" s="300"/>
      <c r="H43" s="257"/>
      <c r="I43" s="254"/>
      <c r="J43" s="212"/>
      <c r="K43" s="302"/>
      <c r="L43" s="256"/>
      <c r="M43" s="257" t="s">
        <v>1306</v>
      </c>
      <c r="N43" s="254" t="s">
        <v>1307</v>
      </c>
      <c r="O43" s="212"/>
      <c r="P43" s="302"/>
      <c r="Q43" s="256"/>
      <c r="R43" s="257"/>
      <c r="S43" s="258"/>
      <c r="T43" s="212"/>
      <c r="U43" s="302"/>
      <c r="V43" s="426"/>
      <c r="W43" s="453"/>
      <c r="X43" s="261"/>
    </row>
    <row r="44" spans="1:24" s="8" customFormat="1" ht="15.95" customHeight="1">
      <c r="A44" s="425"/>
      <c r="B44" s="256"/>
      <c r="C44" s="253" t="s">
        <v>995</v>
      </c>
      <c r="D44" s="254" t="s">
        <v>1866</v>
      </c>
      <c r="E44" s="211">
        <v>2450</v>
      </c>
      <c r="F44" s="299"/>
      <c r="G44" s="300"/>
      <c r="H44" s="257"/>
      <c r="I44" s="254"/>
      <c r="J44" s="212"/>
      <c r="K44" s="302"/>
      <c r="L44" s="256"/>
      <c r="M44" s="257" t="s">
        <v>995</v>
      </c>
      <c r="N44" s="254" t="s">
        <v>1307</v>
      </c>
      <c r="O44" s="212"/>
      <c r="P44" s="302"/>
      <c r="Q44" s="256"/>
      <c r="R44" s="257"/>
      <c r="S44" s="258"/>
      <c r="T44" s="212"/>
      <c r="U44" s="302"/>
      <c r="V44" s="426"/>
      <c r="W44" s="453"/>
      <c r="X44" s="261"/>
    </row>
    <row r="45" spans="1:24" s="8" customFormat="1" ht="15.95" customHeight="1">
      <c r="A45" s="425"/>
      <c r="B45" s="256"/>
      <c r="C45" s="253" t="s">
        <v>996</v>
      </c>
      <c r="D45" s="254" t="s">
        <v>5</v>
      </c>
      <c r="E45" s="511">
        <v>1000</v>
      </c>
      <c r="F45" s="299"/>
      <c r="G45" s="300"/>
      <c r="H45" s="257"/>
      <c r="I45" s="254"/>
      <c r="J45" s="212"/>
      <c r="K45" s="303"/>
      <c r="L45" s="256"/>
      <c r="M45" s="257"/>
      <c r="N45" s="254"/>
      <c r="O45" s="212"/>
      <c r="P45" s="303"/>
      <c r="Q45" s="256"/>
      <c r="R45" s="257"/>
      <c r="S45" s="258"/>
      <c r="T45" s="212"/>
      <c r="U45" s="303"/>
      <c r="V45" s="426"/>
      <c r="W45" s="453"/>
      <c r="X45" s="261"/>
    </row>
    <row r="46" spans="1:24" s="8" customFormat="1" ht="19.5" customHeight="1" thickBot="1">
      <c r="A46" s="456"/>
      <c r="B46" s="1222">
        <f>COUNTA(C40:C45)</f>
        <v>6</v>
      </c>
      <c r="C46" s="1099"/>
      <c r="D46" s="1100"/>
      <c r="E46" s="170">
        <f>SUM(E40:E45)</f>
        <v>10950</v>
      </c>
      <c r="F46" s="338">
        <f>SUM(F40:F45)</f>
        <v>0</v>
      </c>
      <c r="G46" s="1136">
        <f>COUNTA(H40:H45)</f>
        <v>2</v>
      </c>
      <c r="H46" s="1102"/>
      <c r="I46" s="1103"/>
      <c r="J46" s="105">
        <f>SUM(J40:J45)</f>
        <v>1300</v>
      </c>
      <c r="K46" s="297">
        <f>SUM(K40:K45)</f>
        <v>0</v>
      </c>
      <c r="L46" s="1101">
        <f>COUNTA(M40:M45)</f>
        <v>5</v>
      </c>
      <c r="M46" s="1102"/>
      <c r="N46" s="1103"/>
      <c r="O46" s="105"/>
      <c r="P46" s="297"/>
      <c r="Q46" s="1101">
        <f>COUNTA(R40:R45)</f>
        <v>2</v>
      </c>
      <c r="R46" s="1102"/>
      <c r="S46" s="1103"/>
      <c r="T46" s="105">
        <f>SUM(T40:T45)</f>
        <v>550</v>
      </c>
      <c r="U46" s="298">
        <f>SUM(U40:U45)</f>
        <v>0</v>
      </c>
      <c r="V46" s="521"/>
      <c r="W46" s="542"/>
      <c r="X46" s="71"/>
    </row>
  </sheetData>
  <mergeCells count="41">
    <mergeCell ref="Q46:S46"/>
    <mergeCell ref="Q18:S18"/>
    <mergeCell ref="Q36:S36"/>
    <mergeCell ref="W29:X29"/>
    <mergeCell ref="Q27:S27"/>
    <mergeCell ref="V28:X28"/>
    <mergeCell ref="L46:N46"/>
    <mergeCell ref="L18:N18"/>
    <mergeCell ref="L36:N36"/>
    <mergeCell ref="B46:D46"/>
    <mergeCell ref="G46:I46"/>
    <mergeCell ref="G18:I18"/>
    <mergeCell ref="B36:D36"/>
    <mergeCell ref="B27:D27"/>
    <mergeCell ref="I20:K20"/>
    <mergeCell ref="I38:K38"/>
    <mergeCell ref="G20:H20"/>
    <mergeCell ref="G29:H29"/>
    <mergeCell ref="G38:H38"/>
    <mergeCell ref="A31:A35"/>
    <mergeCell ref="W6:X6"/>
    <mergeCell ref="W20:X20"/>
    <mergeCell ref="B18:D18"/>
    <mergeCell ref="W24:X24"/>
    <mergeCell ref="G27:I27"/>
    <mergeCell ref="L27:N27"/>
    <mergeCell ref="I6:K6"/>
    <mergeCell ref="I29:K29"/>
    <mergeCell ref="V19:X19"/>
    <mergeCell ref="W11:X11"/>
    <mergeCell ref="G6:H6"/>
    <mergeCell ref="B1:H2"/>
    <mergeCell ref="C3:H4"/>
    <mergeCell ref="W38:X38"/>
    <mergeCell ref="G36:I36"/>
    <mergeCell ref="P1:U4"/>
    <mergeCell ref="V2:X4"/>
    <mergeCell ref="K1:M2"/>
    <mergeCell ref="K3:M4"/>
    <mergeCell ref="V5:X5"/>
    <mergeCell ref="V37:X37"/>
  </mergeCells>
  <phoneticPr fontId="19"/>
  <dataValidations count="1">
    <dataValidation type="whole" operator="lessThanOrEqual" showInputMessage="1" showErrorMessage="1" sqref="F8:F17 K8:K17 P8:P17 U8:U17 F40:F45 K40:K45 P40:P45 U40:U45 P31:P35 K31:K35 F31:F35 F22:F28 U31:U35 K22:K28 P22:P28 U22:U28" xr:uid="{00000000-0002-0000-1E00-000000000000}">
      <formula1>E8</formula1>
    </dataValidation>
  </dataValidations>
  <hyperlinks>
    <hyperlink ref="V37:X37" location="尾張表紙!A1" display="尾張表紙へ戻る" xr:uid="{00000000-0004-0000-1E00-000000000000}"/>
    <hyperlink ref="V19:X19" location="尾張表紙!A1" display="尾張表紙へ戻る" xr:uid="{00000000-0004-0000-1E00-000001000000}"/>
    <hyperlink ref="V5:X5" location="尾張表紙!A1" display="尾張表紙へ戻る" xr:uid="{00000000-0004-0000-1E00-000002000000}"/>
    <hyperlink ref="V28:X28" location="尾張表紙!A1" display="尾張表紙へ戻る" xr:uid="{00000000-0004-0000-1E00-000003000000}"/>
  </hyperlinks>
  <printOptions horizontalCentered="1" verticalCentered="1"/>
  <pageMargins left="0.59055118110236227" right="0.59055118110236227" top="0.47244094488188981" bottom="0.47" header="0.11811023622047245" footer="0.11811023622047245"/>
  <pageSetup paperSize="9" scale="74" firstPageNumber="31" orientation="landscape" useFirstPageNumber="1" verticalDpi="400" r:id="rId1"/>
  <headerFooter alignWithMargins="0">
    <oddFooter>&amp;C－&amp;P－&amp;R中日興業（株）</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X36"/>
  <sheetViews>
    <sheetView showZeros="0" zoomScale="75" zoomScaleNormal="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F18+K18+P18+U18+F36+K36+P36+U36</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997</v>
      </c>
      <c r="D6" s="236"/>
      <c r="E6" s="237"/>
      <c r="F6" s="417"/>
      <c r="G6" s="1105" t="s">
        <v>771</v>
      </c>
      <c r="H6" s="1106"/>
      <c r="I6" s="1104">
        <f>E18+J18+O18+T18</f>
        <v>16300</v>
      </c>
      <c r="J6" s="1104"/>
      <c r="K6" s="1104"/>
      <c r="L6" s="418"/>
      <c r="M6" s="240"/>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998</v>
      </c>
      <c r="D8" s="254" t="s">
        <v>1866</v>
      </c>
      <c r="E8" s="211">
        <v>3950</v>
      </c>
      <c r="F8" s="299"/>
      <c r="G8" s="443"/>
      <c r="H8" s="257" t="s">
        <v>999</v>
      </c>
      <c r="I8" s="254"/>
      <c r="J8" s="212">
        <v>1200</v>
      </c>
      <c r="K8" s="301"/>
      <c r="L8" s="256"/>
      <c r="M8" s="257" t="s">
        <v>1308</v>
      </c>
      <c r="N8" s="254" t="s">
        <v>1093</v>
      </c>
      <c r="O8" s="212"/>
      <c r="P8" s="301"/>
      <c r="Q8" s="256"/>
      <c r="R8" s="257" t="s">
        <v>1975</v>
      </c>
      <c r="S8" s="258"/>
      <c r="T8" s="212">
        <v>700</v>
      </c>
      <c r="U8" s="301"/>
      <c r="V8" s="426"/>
      <c r="W8" s="260"/>
      <c r="X8" s="261"/>
    </row>
    <row r="9" spans="1:24" s="8" customFormat="1" ht="18.75" customHeight="1">
      <c r="A9" s="425"/>
      <c r="B9" s="256"/>
      <c r="C9" s="253" t="s">
        <v>1000</v>
      </c>
      <c r="D9" s="254" t="s">
        <v>1866</v>
      </c>
      <c r="E9" s="211">
        <v>1350</v>
      </c>
      <c r="F9" s="299"/>
      <c r="G9" s="300"/>
      <c r="H9" s="257" t="s">
        <v>998</v>
      </c>
      <c r="I9" s="254"/>
      <c r="J9" s="212">
        <v>300</v>
      </c>
      <c r="K9" s="302"/>
      <c r="L9" s="256"/>
      <c r="M9" s="257" t="s">
        <v>1309</v>
      </c>
      <c r="N9" s="254" t="s">
        <v>1310</v>
      </c>
      <c r="O9" s="212"/>
      <c r="P9" s="302"/>
      <c r="Q9" s="256"/>
      <c r="R9" s="257"/>
      <c r="S9" s="258"/>
      <c r="T9" s="212"/>
      <c r="U9" s="302"/>
      <c r="V9" s="426"/>
      <c r="W9" s="260"/>
      <c r="X9" s="261"/>
    </row>
    <row r="10" spans="1:24" s="8" customFormat="1" ht="18.75" customHeight="1">
      <c r="A10" s="425"/>
      <c r="B10" s="256"/>
      <c r="C10" s="253" t="s">
        <v>999</v>
      </c>
      <c r="D10" s="254" t="s">
        <v>1866</v>
      </c>
      <c r="E10" s="211">
        <v>4100</v>
      </c>
      <c r="F10" s="299"/>
      <c r="G10" s="300"/>
      <c r="H10" s="257"/>
      <c r="I10" s="254"/>
      <c r="J10" s="212"/>
      <c r="K10" s="302"/>
      <c r="L10" s="256"/>
      <c r="M10" s="257" t="s">
        <v>1311</v>
      </c>
      <c r="N10" s="254" t="s">
        <v>4</v>
      </c>
      <c r="O10" s="212"/>
      <c r="P10" s="302"/>
      <c r="Q10" s="256"/>
      <c r="R10" s="257"/>
      <c r="S10" s="258"/>
      <c r="T10" s="212"/>
      <c r="U10" s="302"/>
      <c r="V10" s="426"/>
      <c r="W10" s="260"/>
      <c r="X10" s="261"/>
    </row>
    <row r="11" spans="1:24" s="8" customFormat="1" ht="18.75" customHeight="1">
      <c r="A11" s="425"/>
      <c r="B11" s="256"/>
      <c r="C11" s="253" t="s">
        <v>1001</v>
      </c>
      <c r="D11" s="254" t="s">
        <v>1866</v>
      </c>
      <c r="E11" s="211">
        <v>1300</v>
      </c>
      <c r="F11" s="299"/>
      <c r="G11" s="300"/>
      <c r="H11" s="257"/>
      <c r="I11" s="254"/>
      <c r="J11" s="212"/>
      <c r="K11" s="302"/>
      <c r="L11" s="256"/>
      <c r="M11" s="257" t="s">
        <v>1312</v>
      </c>
      <c r="N11" s="254" t="s">
        <v>4</v>
      </c>
      <c r="O11" s="212"/>
      <c r="P11" s="302"/>
      <c r="Q11" s="256"/>
      <c r="R11" s="257"/>
      <c r="S11" s="258"/>
      <c r="T11" s="212"/>
      <c r="U11" s="302"/>
      <c r="V11" s="426"/>
      <c r="W11" s="260"/>
      <c r="X11" s="261"/>
    </row>
    <row r="12" spans="1:24" s="8" customFormat="1" ht="18.75" customHeight="1">
      <c r="A12" s="425"/>
      <c r="B12" s="256"/>
      <c r="C12" s="253" t="s">
        <v>1002</v>
      </c>
      <c r="D12" s="254" t="s">
        <v>1866</v>
      </c>
      <c r="E12" s="211">
        <v>1750</v>
      </c>
      <c r="F12" s="299"/>
      <c r="G12" s="300"/>
      <c r="H12" s="257"/>
      <c r="I12" s="254"/>
      <c r="J12" s="212"/>
      <c r="K12" s="302"/>
      <c r="L12" s="256"/>
      <c r="M12" s="257" t="s">
        <v>1314</v>
      </c>
      <c r="N12" s="254" t="s">
        <v>4</v>
      </c>
      <c r="O12" s="212"/>
      <c r="P12" s="302"/>
      <c r="Q12" s="256"/>
      <c r="R12" s="257"/>
      <c r="S12" s="258"/>
      <c r="T12" s="212"/>
      <c r="U12" s="302"/>
      <c r="V12" s="426"/>
      <c r="W12" s="260"/>
      <c r="X12" s="261"/>
    </row>
    <row r="13" spans="1:24" s="8" customFormat="1" ht="18.75" customHeight="1">
      <c r="A13" s="425"/>
      <c r="B13" s="256"/>
      <c r="C13" s="253" t="s">
        <v>1313</v>
      </c>
      <c r="D13" s="254" t="s">
        <v>1866</v>
      </c>
      <c r="E13" s="211">
        <v>1650</v>
      </c>
      <c r="F13" s="299"/>
      <c r="G13" s="300"/>
      <c r="H13" s="257"/>
      <c r="I13" s="254"/>
      <c r="J13" s="212"/>
      <c r="K13" s="302"/>
      <c r="L13" s="256"/>
      <c r="M13" s="257" t="s">
        <v>1313</v>
      </c>
      <c r="N13" s="254" t="s">
        <v>4</v>
      </c>
      <c r="O13" s="212"/>
      <c r="P13" s="302"/>
      <c r="Q13" s="256"/>
      <c r="R13" s="257"/>
      <c r="S13" s="258"/>
      <c r="T13" s="212"/>
      <c r="U13" s="302"/>
      <c r="V13" s="426"/>
      <c r="W13" s="260"/>
      <c r="X13" s="261"/>
    </row>
    <row r="14" spans="1:24" s="8" customFormat="1" ht="18.75" customHeight="1">
      <c r="A14" s="425"/>
      <c r="B14" s="256"/>
      <c r="C14" s="253"/>
      <c r="D14" s="254"/>
      <c r="E14" s="211"/>
      <c r="F14" s="299"/>
      <c r="G14" s="300"/>
      <c r="H14" s="257"/>
      <c r="I14" s="254"/>
      <c r="J14" s="212"/>
      <c r="K14" s="302"/>
      <c r="L14" s="256"/>
      <c r="M14" s="257"/>
      <c r="N14" s="254"/>
      <c r="O14" s="212"/>
      <c r="P14" s="302"/>
      <c r="Q14" s="256"/>
      <c r="R14" s="257"/>
      <c r="S14" s="258"/>
      <c r="T14" s="212"/>
      <c r="U14" s="302"/>
      <c r="V14" s="426"/>
      <c r="W14" s="260"/>
      <c r="X14" s="261"/>
    </row>
    <row r="15" spans="1:24" s="8" customFormat="1" ht="18.75" customHeight="1">
      <c r="A15" s="425"/>
      <c r="B15" s="256"/>
      <c r="C15" s="253"/>
      <c r="D15" s="254"/>
      <c r="E15" s="211"/>
      <c r="F15" s="299"/>
      <c r="G15" s="300"/>
      <c r="H15" s="257"/>
      <c r="I15" s="254"/>
      <c r="J15" s="212"/>
      <c r="K15" s="302"/>
      <c r="L15" s="256"/>
      <c r="M15" s="257"/>
      <c r="N15" s="254"/>
      <c r="O15" s="212"/>
      <c r="P15" s="302"/>
      <c r="Q15" s="256"/>
      <c r="R15" s="257"/>
      <c r="S15" s="258"/>
      <c r="T15" s="212"/>
      <c r="U15" s="302"/>
      <c r="V15" s="426"/>
      <c r="W15" s="260"/>
      <c r="X15" s="261"/>
    </row>
    <row r="16" spans="1:24" s="8" customFormat="1" ht="18.75" customHeight="1">
      <c r="A16" s="425"/>
      <c r="B16" s="256"/>
      <c r="C16" s="253"/>
      <c r="D16" s="254"/>
      <c r="E16" s="211"/>
      <c r="F16" s="299"/>
      <c r="G16" s="300"/>
      <c r="H16" s="257"/>
      <c r="I16" s="254"/>
      <c r="J16" s="212"/>
      <c r="K16" s="302"/>
      <c r="L16" s="256"/>
      <c r="M16" s="257"/>
      <c r="N16" s="254"/>
      <c r="O16" s="212"/>
      <c r="P16" s="302"/>
      <c r="Q16" s="256"/>
      <c r="R16" s="257"/>
      <c r="S16" s="258"/>
      <c r="T16" s="212"/>
      <c r="U16" s="302"/>
      <c r="V16" s="426"/>
      <c r="W16" s="260"/>
      <c r="X16" s="261"/>
    </row>
    <row r="17" spans="1:24" s="8" customFormat="1" ht="18.75" customHeight="1">
      <c r="A17" s="425"/>
      <c r="B17" s="256"/>
      <c r="C17" s="253"/>
      <c r="D17" s="254"/>
      <c r="E17" s="211"/>
      <c r="F17" s="299"/>
      <c r="G17" s="454"/>
      <c r="H17" s="257"/>
      <c r="I17" s="254"/>
      <c r="J17" s="212"/>
      <c r="K17" s="303"/>
      <c r="L17" s="256"/>
      <c r="M17" s="257"/>
      <c r="N17" s="254"/>
      <c r="O17" s="212"/>
      <c r="P17" s="303"/>
      <c r="Q17" s="256"/>
      <c r="R17" s="257"/>
      <c r="S17" s="258"/>
      <c r="T17" s="212"/>
      <c r="U17" s="303"/>
      <c r="V17" s="426"/>
      <c r="W17" s="260"/>
      <c r="X17" s="261"/>
    </row>
    <row r="18" spans="1:24" s="8" customFormat="1" ht="19.5" customHeight="1" thickBot="1">
      <c r="A18" s="456"/>
      <c r="B18" s="1222">
        <f>COUNTA(C8:C17)</f>
        <v>6</v>
      </c>
      <c r="C18" s="1099"/>
      <c r="D18" s="1100"/>
      <c r="E18" s="170">
        <f>SUM(E8:E17)</f>
        <v>14100</v>
      </c>
      <c r="F18" s="338">
        <f>SUM(F8:F17)</f>
        <v>0</v>
      </c>
      <c r="G18" s="1223">
        <f>COUNTA(H8:H17)</f>
        <v>2</v>
      </c>
      <c r="H18" s="1224"/>
      <c r="I18" s="1225"/>
      <c r="J18" s="105">
        <f>SUM(J8:J17)</f>
        <v>1500</v>
      </c>
      <c r="K18" s="297">
        <f>SUM(K8:K17)</f>
        <v>0</v>
      </c>
      <c r="L18" s="1101">
        <f>COUNTA(M8:M17)</f>
        <v>6</v>
      </c>
      <c r="M18" s="1102"/>
      <c r="N18" s="1103"/>
      <c r="O18" s="105">
        <f>SUM(O8:O17)</f>
        <v>0</v>
      </c>
      <c r="P18" s="297">
        <f>SUM(P8:P17)</f>
        <v>0</v>
      </c>
      <c r="Q18" s="1101">
        <f>COUNTA(R8:R17)</f>
        <v>1</v>
      </c>
      <c r="R18" s="1102"/>
      <c r="S18" s="1103"/>
      <c r="T18" s="105">
        <f>SUM(T8:T17)</f>
        <v>700</v>
      </c>
      <c r="U18" s="298">
        <f>SUM(U8:U17)</f>
        <v>0</v>
      </c>
      <c r="V18" s="521"/>
      <c r="W18" s="70"/>
      <c r="X18" s="71"/>
    </row>
    <row r="19" spans="1:24" ht="15" customHeight="1">
      <c r="A19" s="266"/>
      <c r="B19" s="266"/>
      <c r="C19" s="267"/>
      <c r="D19" s="268"/>
      <c r="E19" s="269"/>
      <c r="F19" s="269"/>
      <c r="G19" s="269"/>
      <c r="H19" s="267"/>
      <c r="I19" s="270"/>
      <c r="J19" s="271"/>
      <c r="K19" s="269"/>
      <c r="L19" s="269"/>
      <c r="M19" s="267"/>
      <c r="N19" s="270"/>
      <c r="O19" s="271"/>
      <c r="P19" s="271"/>
      <c r="Q19" s="269"/>
      <c r="R19" s="267"/>
      <c r="S19" s="270"/>
      <c r="T19" s="271"/>
      <c r="U19" s="271"/>
      <c r="V19" s="1221" t="s">
        <v>769</v>
      </c>
      <c r="W19" s="1221"/>
      <c r="X19" s="1221"/>
    </row>
    <row r="20" spans="1:24" s="9" customFormat="1" ht="21" customHeight="1" thickBot="1">
      <c r="A20" s="461" t="s">
        <v>1102</v>
      </c>
      <c r="B20" s="236"/>
      <c r="C20" s="235" t="s">
        <v>1003</v>
      </c>
      <c r="D20" s="236"/>
      <c r="E20" s="237"/>
      <c r="F20" s="417"/>
      <c r="G20" s="1105" t="s">
        <v>771</v>
      </c>
      <c r="H20" s="1106"/>
      <c r="I20" s="1104">
        <f>E36+J36+O36+T36</f>
        <v>19100</v>
      </c>
      <c r="J20" s="1104"/>
      <c r="K20" s="1104"/>
      <c r="L20" s="418"/>
      <c r="M20" s="419"/>
      <c r="N20" s="182"/>
      <c r="O20" s="238"/>
      <c r="P20" s="238"/>
      <c r="Q20" s="238"/>
      <c r="R20" s="240"/>
      <c r="S20" s="182"/>
      <c r="T20" s="238"/>
      <c r="U20" s="238"/>
      <c r="V20" s="238"/>
      <c r="W20" s="1096">
        <f>尾張表紙!T42</f>
        <v>45778</v>
      </c>
      <c r="X20" s="1097"/>
    </row>
    <row r="21" spans="1:24" s="9" customFormat="1" ht="19.5" customHeight="1">
      <c r="A21" s="420" t="s">
        <v>1069</v>
      </c>
      <c r="B21" s="421" t="s">
        <v>232</v>
      </c>
      <c r="C21" s="422"/>
      <c r="D21" s="423"/>
      <c r="E21" s="424"/>
      <c r="F21" s="245" t="s">
        <v>1070</v>
      </c>
      <c r="G21" s="178" t="s">
        <v>233</v>
      </c>
      <c r="H21" s="178"/>
      <c r="I21" s="247"/>
      <c r="J21" s="248"/>
      <c r="K21" s="246" t="s">
        <v>1070</v>
      </c>
      <c r="L21" s="179" t="s">
        <v>236</v>
      </c>
      <c r="M21" s="178"/>
      <c r="N21" s="247"/>
      <c r="O21" s="248"/>
      <c r="P21" s="246" t="s">
        <v>1070</v>
      </c>
      <c r="Q21" s="179" t="s">
        <v>355</v>
      </c>
      <c r="R21" s="178"/>
      <c r="S21" s="247"/>
      <c r="T21" s="248"/>
      <c r="U21" s="246" t="s">
        <v>1070</v>
      </c>
      <c r="V21" s="179" t="s">
        <v>1071</v>
      </c>
      <c r="W21" s="178"/>
      <c r="X21" s="251"/>
    </row>
    <row r="22" spans="1:24" s="8" customFormat="1" ht="18.75" customHeight="1">
      <c r="A22" s="425"/>
      <c r="B22" s="256"/>
      <c r="C22" s="253" t="s">
        <v>1005</v>
      </c>
      <c r="D22" s="254" t="s">
        <v>1926</v>
      </c>
      <c r="E22" s="211">
        <v>2150</v>
      </c>
      <c r="F22" s="299"/>
      <c r="G22" s="443"/>
      <c r="H22" s="257" t="s">
        <v>1602</v>
      </c>
      <c r="I22" s="254"/>
      <c r="J22" s="212">
        <v>750</v>
      </c>
      <c r="K22" s="301"/>
      <c r="L22" s="256"/>
      <c r="M22" s="257" t="s">
        <v>1014</v>
      </c>
      <c r="N22" s="254"/>
      <c r="O22" s="212">
        <v>100</v>
      </c>
      <c r="P22" s="301"/>
      <c r="Q22" s="256"/>
      <c r="R22" s="257" t="s">
        <v>1004</v>
      </c>
      <c r="S22" s="258"/>
      <c r="T22" s="212">
        <v>200</v>
      </c>
      <c r="U22" s="301"/>
      <c r="V22" s="263"/>
      <c r="W22" s="262"/>
      <c r="X22" s="261"/>
    </row>
    <row r="23" spans="1:24" s="8" customFormat="1" ht="18.75" customHeight="1">
      <c r="A23" s="425"/>
      <c r="B23" s="256"/>
      <c r="C23" s="253" t="s">
        <v>1007</v>
      </c>
      <c r="D23" s="254" t="s">
        <v>1925</v>
      </c>
      <c r="E23" s="211">
        <v>1900</v>
      </c>
      <c r="F23" s="299"/>
      <c r="G23" s="300"/>
      <c r="H23" s="257" t="s">
        <v>1006</v>
      </c>
      <c r="I23" s="254"/>
      <c r="J23" s="212">
        <v>400</v>
      </c>
      <c r="K23" s="302"/>
      <c r="L23" s="256"/>
      <c r="M23" s="257"/>
      <c r="N23" s="254"/>
      <c r="O23" s="212">
        <v>0</v>
      </c>
      <c r="P23" s="302"/>
      <c r="Q23" s="256"/>
      <c r="R23" s="257" t="s">
        <v>1316</v>
      </c>
      <c r="S23" s="258"/>
      <c r="T23" s="212">
        <v>350</v>
      </c>
      <c r="U23" s="302"/>
      <c r="V23" s="463"/>
      <c r="W23" s="260"/>
      <c r="X23" s="261"/>
    </row>
    <row r="24" spans="1:24" s="8" customFormat="1" ht="18.75" customHeight="1">
      <c r="A24" s="425"/>
      <c r="B24" s="256"/>
      <c r="C24" s="253" t="s">
        <v>1011</v>
      </c>
      <c r="D24" s="254" t="s">
        <v>1925</v>
      </c>
      <c r="E24" s="211">
        <v>1150</v>
      </c>
      <c r="F24" s="299"/>
      <c r="G24" s="300"/>
      <c r="H24" s="257" t="s">
        <v>1008</v>
      </c>
      <c r="I24" s="254"/>
      <c r="J24" s="212">
        <v>700</v>
      </c>
      <c r="K24" s="302"/>
      <c r="L24" s="256"/>
      <c r="M24" s="257" t="s">
        <v>1315</v>
      </c>
      <c r="N24" s="254" t="s">
        <v>4</v>
      </c>
      <c r="O24" s="212"/>
      <c r="P24" s="302"/>
      <c r="Q24" s="256"/>
      <c r="R24" s="257" t="s">
        <v>1010</v>
      </c>
      <c r="S24" s="258"/>
      <c r="T24" s="212">
        <v>450</v>
      </c>
      <c r="U24" s="302"/>
      <c r="V24" s="263"/>
      <c r="W24" s="262"/>
      <c r="X24" s="261"/>
    </row>
    <row r="25" spans="1:24" s="8" customFormat="1" ht="18.75" customHeight="1">
      <c r="A25" s="425"/>
      <c r="B25" s="256"/>
      <c r="C25" s="253" t="s">
        <v>1015</v>
      </c>
      <c r="D25" s="254" t="s">
        <v>1925</v>
      </c>
      <c r="E25" s="211">
        <v>1450</v>
      </c>
      <c r="F25" s="299"/>
      <c r="G25" s="300"/>
      <c r="H25" s="257"/>
      <c r="I25" s="254"/>
      <c r="J25" s="212"/>
      <c r="K25" s="302"/>
      <c r="L25" s="256"/>
      <c r="M25" s="257" t="s">
        <v>1317</v>
      </c>
      <c r="N25" s="254" t="s">
        <v>4</v>
      </c>
      <c r="O25" s="212"/>
      <c r="P25" s="302"/>
      <c r="Q25" s="256"/>
      <c r="R25" s="257" t="s">
        <v>1013</v>
      </c>
      <c r="S25" s="258"/>
      <c r="T25" s="212">
        <v>350</v>
      </c>
      <c r="U25" s="302"/>
      <c r="V25" s="263"/>
      <c r="W25" s="260"/>
      <c r="X25" s="430"/>
    </row>
    <row r="26" spans="1:24" s="8" customFormat="1" ht="18.75" customHeight="1">
      <c r="A26" s="425"/>
      <c r="B26" s="256"/>
      <c r="C26" s="253" t="s">
        <v>1801</v>
      </c>
      <c r="D26" s="254" t="s">
        <v>1925</v>
      </c>
      <c r="E26" s="211">
        <v>2800</v>
      </c>
      <c r="F26" s="299"/>
      <c r="G26" s="300"/>
      <c r="H26" s="257"/>
      <c r="I26" s="254"/>
      <c r="J26" s="212"/>
      <c r="K26" s="302"/>
      <c r="L26" s="256"/>
      <c r="M26" s="257" t="s">
        <v>878</v>
      </c>
      <c r="N26" s="254" t="s">
        <v>4</v>
      </c>
      <c r="O26" s="212"/>
      <c r="P26" s="302"/>
      <c r="Q26" s="256"/>
      <c r="R26" s="257"/>
      <c r="S26" s="258"/>
      <c r="T26" s="212"/>
      <c r="U26" s="302"/>
      <c r="V26" s="263"/>
      <c r="W26" s="262"/>
      <c r="X26" s="261"/>
    </row>
    <row r="27" spans="1:24" s="8" customFormat="1" ht="18.75" customHeight="1">
      <c r="A27" s="425"/>
      <c r="B27" s="256"/>
      <c r="C27" s="253" t="s">
        <v>1016</v>
      </c>
      <c r="D27" s="254" t="s">
        <v>1925</v>
      </c>
      <c r="E27" s="211">
        <v>1400</v>
      </c>
      <c r="F27" s="299"/>
      <c r="G27" s="300"/>
      <c r="H27" s="257"/>
      <c r="I27" s="254"/>
      <c r="J27" s="212"/>
      <c r="K27" s="302"/>
      <c r="L27" s="256"/>
      <c r="M27" s="257" t="s">
        <v>1801</v>
      </c>
      <c r="N27" s="254" t="s">
        <v>4</v>
      </c>
      <c r="O27" s="212"/>
      <c r="P27" s="302"/>
      <c r="Q27" s="256"/>
      <c r="R27" s="257"/>
      <c r="S27" s="258"/>
      <c r="T27" s="212"/>
      <c r="U27" s="302"/>
      <c r="V27" s="263"/>
      <c r="W27" s="260"/>
      <c r="X27" s="430"/>
    </row>
    <row r="28" spans="1:24" s="8" customFormat="1" ht="18.75" customHeight="1">
      <c r="A28" s="425"/>
      <c r="B28" s="256"/>
      <c r="C28" s="253" t="s">
        <v>1006</v>
      </c>
      <c r="D28" s="254" t="s">
        <v>1925</v>
      </c>
      <c r="E28" s="211">
        <v>900</v>
      </c>
      <c r="F28" s="299"/>
      <c r="G28" s="300"/>
      <c r="H28" s="257"/>
      <c r="I28" s="254"/>
      <c r="J28" s="212"/>
      <c r="K28" s="302"/>
      <c r="L28" s="256"/>
      <c r="M28" s="257" t="s">
        <v>1621</v>
      </c>
      <c r="N28" s="254" t="s">
        <v>4</v>
      </c>
      <c r="O28" s="212"/>
      <c r="P28" s="302"/>
      <c r="Q28" s="256"/>
      <c r="R28" s="257"/>
      <c r="S28" s="258"/>
      <c r="T28" s="212"/>
      <c r="U28" s="302"/>
      <c r="V28" s="263"/>
      <c r="W28" s="275"/>
      <c r="X28" s="261"/>
    </row>
    <row r="29" spans="1:24" s="8" customFormat="1" ht="18.75" customHeight="1">
      <c r="A29" s="425"/>
      <c r="B29" s="256"/>
      <c r="C29" s="253" t="s">
        <v>1012</v>
      </c>
      <c r="D29" s="254" t="s">
        <v>1925</v>
      </c>
      <c r="E29" s="211">
        <v>4050</v>
      </c>
      <c r="F29" s="299"/>
      <c r="G29" s="300"/>
      <c r="H29" s="257"/>
      <c r="I29" s="254"/>
      <c r="J29" s="212"/>
      <c r="K29" s="302"/>
      <c r="L29" s="256"/>
      <c r="M29" s="257" t="s">
        <v>1622</v>
      </c>
      <c r="N29" s="254" t="s">
        <v>4</v>
      </c>
      <c r="O29" s="212"/>
      <c r="P29" s="302"/>
      <c r="Q29" s="256"/>
      <c r="R29" s="257"/>
      <c r="S29" s="258"/>
      <c r="T29" s="212"/>
      <c r="U29" s="302"/>
      <c r="V29" s="263"/>
      <c r="W29" s="260"/>
      <c r="X29" s="261"/>
    </row>
    <row r="30" spans="1:24" s="8" customFormat="1" ht="18.75" customHeight="1">
      <c r="A30" s="425"/>
      <c r="B30" s="256"/>
      <c r="C30" s="253"/>
      <c r="D30" s="254"/>
      <c r="E30" s="211"/>
      <c r="F30" s="299"/>
      <c r="G30" s="300"/>
      <c r="H30" s="257"/>
      <c r="I30" s="254"/>
      <c r="J30" s="212"/>
      <c r="K30" s="302"/>
      <c r="L30" s="256"/>
      <c r="M30" s="257" t="s">
        <v>879</v>
      </c>
      <c r="N30" s="254" t="s">
        <v>4</v>
      </c>
      <c r="O30" s="212"/>
      <c r="P30" s="302"/>
      <c r="Q30" s="256"/>
      <c r="R30" s="257"/>
      <c r="S30" s="258"/>
      <c r="T30" s="212"/>
      <c r="U30" s="302"/>
      <c r="V30" s="263"/>
      <c r="W30" s="260"/>
      <c r="X30" s="261"/>
    </row>
    <row r="31" spans="1:24" s="8" customFormat="1" ht="18.75" customHeight="1">
      <c r="A31" s="425"/>
      <c r="B31" s="256"/>
      <c r="C31" s="253"/>
      <c r="D31" s="254"/>
      <c r="E31" s="211"/>
      <c r="F31" s="299"/>
      <c r="G31" s="300"/>
      <c r="H31" s="257"/>
      <c r="I31" s="254"/>
      <c r="J31" s="212"/>
      <c r="K31" s="302"/>
      <c r="L31" s="256"/>
      <c r="M31" s="257"/>
      <c r="N31" s="254"/>
      <c r="O31" s="212"/>
      <c r="P31" s="302"/>
      <c r="Q31" s="256"/>
      <c r="R31" s="257"/>
      <c r="S31" s="258"/>
      <c r="T31" s="212"/>
      <c r="U31" s="302"/>
      <c r="V31" s="263"/>
      <c r="W31" s="262"/>
      <c r="X31" s="261"/>
    </row>
    <row r="32" spans="1:24" s="8" customFormat="1" ht="18.75" customHeight="1">
      <c r="A32" s="425"/>
      <c r="B32" s="256"/>
      <c r="C32" s="253"/>
      <c r="D32" s="254"/>
      <c r="E32" s="211"/>
      <c r="F32" s="299"/>
      <c r="G32" s="300"/>
      <c r="H32" s="257"/>
      <c r="I32" s="254"/>
      <c r="J32" s="212"/>
      <c r="K32" s="302"/>
      <c r="L32" s="256"/>
      <c r="M32" s="257"/>
      <c r="N32" s="254"/>
      <c r="O32" s="212"/>
      <c r="P32" s="302"/>
      <c r="Q32" s="256"/>
      <c r="R32" s="257"/>
      <c r="S32" s="258"/>
      <c r="T32" s="212"/>
      <c r="U32" s="302"/>
      <c r="V32" s="263"/>
      <c r="W32" s="260"/>
      <c r="X32" s="261"/>
    </row>
    <row r="33" spans="1:24" s="8" customFormat="1" ht="18.75" customHeight="1">
      <c r="A33" s="425"/>
      <c r="B33" s="256"/>
      <c r="C33" s="253"/>
      <c r="D33" s="254"/>
      <c r="E33" s="211"/>
      <c r="F33" s="299"/>
      <c r="G33" s="300"/>
      <c r="H33" s="257"/>
      <c r="I33" s="254"/>
      <c r="J33" s="212"/>
      <c r="K33" s="302"/>
      <c r="L33" s="256"/>
      <c r="M33" s="257"/>
      <c r="N33" s="254"/>
      <c r="O33" s="212"/>
      <c r="P33" s="302"/>
      <c r="Q33" s="256"/>
      <c r="R33" s="257"/>
      <c r="S33" s="258"/>
      <c r="T33" s="212"/>
      <c r="U33" s="302"/>
      <c r="V33" s="263"/>
      <c r="W33" s="260"/>
      <c r="X33" s="261"/>
    </row>
    <row r="34" spans="1:24" s="8" customFormat="1" ht="18.75" customHeight="1">
      <c r="A34" s="425"/>
      <c r="B34" s="256"/>
      <c r="C34" s="253"/>
      <c r="D34" s="254"/>
      <c r="E34" s="211"/>
      <c r="F34" s="299"/>
      <c r="G34" s="300"/>
      <c r="H34" s="257"/>
      <c r="I34" s="254"/>
      <c r="J34" s="212"/>
      <c r="K34" s="302"/>
      <c r="L34" s="256"/>
      <c r="M34" s="257"/>
      <c r="N34" s="254"/>
      <c r="O34" s="212"/>
      <c r="P34" s="302"/>
      <c r="Q34" s="256"/>
      <c r="R34" s="257"/>
      <c r="S34" s="258"/>
      <c r="T34" s="212"/>
      <c r="U34" s="302"/>
      <c r="V34" s="263"/>
      <c r="W34" s="260"/>
      <c r="X34" s="261"/>
    </row>
    <row r="35" spans="1:24" s="8" customFormat="1" ht="18.75" customHeight="1">
      <c r="A35" s="425"/>
      <c r="B35" s="256"/>
      <c r="C35" s="253"/>
      <c r="D35" s="254"/>
      <c r="E35" s="211"/>
      <c r="F35" s="299"/>
      <c r="G35" s="454"/>
      <c r="H35" s="257"/>
      <c r="I35" s="254"/>
      <c r="J35" s="212"/>
      <c r="K35" s="303"/>
      <c r="L35" s="256"/>
      <c r="M35" s="257"/>
      <c r="N35" s="254"/>
      <c r="O35" s="212"/>
      <c r="P35" s="303"/>
      <c r="Q35" s="256"/>
      <c r="R35" s="257"/>
      <c r="S35" s="258"/>
      <c r="T35" s="212"/>
      <c r="U35" s="303"/>
      <c r="V35" s="263"/>
      <c r="W35" s="658"/>
      <c r="X35" s="261"/>
    </row>
    <row r="36" spans="1:24" s="8" customFormat="1" ht="19.5" customHeight="1" thickBot="1">
      <c r="A36" s="456"/>
      <c r="B36" s="1252">
        <f>COUNTA(C22:C35)</f>
        <v>8</v>
      </c>
      <c r="C36" s="1253"/>
      <c r="D36" s="1254"/>
      <c r="E36" s="170">
        <f>SUM(E22:E35)</f>
        <v>15800</v>
      </c>
      <c r="F36" s="338">
        <f>SUM(F22:F35)</f>
        <v>0</v>
      </c>
      <c r="G36" s="1223">
        <f>COUNTA(H22:H35)</f>
        <v>3</v>
      </c>
      <c r="H36" s="1224"/>
      <c r="I36" s="1225"/>
      <c r="J36" s="105">
        <f>SUM(J22:J35)</f>
        <v>1850</v>
      </c>
      <c r="K36" s="297">
        <f>SUM(K22:K35)</f>
        <v>0</v>
      </c>
      <c r="L36" s="1101">
        <f>COUNTA(M22:M35)</f>
        <v>8</v>
      </c>
      <c r="M36" s="1102"/>
      <c r="N36" s="1103"/>
      <c r="O36" s="105">
        <f>SUM(O22:O35)</f>
        <v>100</v>
      </c>
      <c r="P36" s="297">
        <f>SUM(P22:P35)</f>
        <v>0</v>
      </c>
      <c r="Q36" s="1101">
        <f>COUNTA(R22:R35)</f>
        <v>4</v>
      </c>
      <c r="R36" s="1102"/>
      <c r="S36" s="1103"/>
      <c r="T36" s="105">
        <f>SUM(T22:T35)</f>
        <v>1350</v>
      </c>
      <c r="U36" s="298">
        <f>SUM(U22:U35)</f>
        <v>0</v>
      </c>
      <c r="V36" s="521"/>
      <c r="W36" s="46"/>
      <c r="X36" s="71"/>
    </row>
  </sheetData>
  <mergeCells count="23">
    <mergeCell ref="Q36:S36"/>
    <mergeCell ref="A6:B6"/>
    <mergeCell ref="W20:X20"/>
    <mergeCell ref="B18:D18"/>
    <mergeCell ref="G18:I18"/>
    <mergeCell ref="L18:N18"/>
    <mergeCell ref="V19:X19"/>
    <mergeCell ref="V2:X4"/>
    <mergeCell ref="V5:X5"/>
    <mergeCell ref="Q18:S18"/>
    <mergeCell ref="L36:N36"/>
    <mergeCell ref="G20:H20"/>
    <mergeCell ref="B1:H2"/>
    <mergeCell ref="C3:H4"/>
    <mergeCell ref="W6:X6"/>
    <mergeCell ref="G6:H6"/>
    <mergeCell ref="P1:U4"/>
    <mergeCell ref="K1:M2"/>
    <mergeCell ref="K3:M4"/>
    <mergeCell ref="I6:K6"/>
    <mergeCell ref="I20:K20"/>
    <mergeCell ref="B36:D36"/>
    <mergeCell ref="G36:I36"/>
  </mergeCells>
  <phoneticPr fontId="19"/>
  <dataValidations count="1">
    <dataValidation type="whole" operator="lessThanOrEqual" showInputMessage="1" showErrorMessage="1" sqref="F8:F17 K8:K17 P8:P17 U8:U17 F22:F35 K22:K35 P22:P35 U22:U35" xr:uid="{00000000-0002-0000-1F00-000000000000}">
      <formula1>E8</formula1>
    </dataValidation>
  </dataValidations>
  <hyperlinks>
    <hyperlink ref="V19:X19" location="尾張表紙!A1" display="尾張表紙へ戻る" xr:uid="{00000000-0004-0000-1F00-000000000000}"/>
    <hyperlink ref="V5:X5" location="尾張表紙!A1" display="尾張表紙へ戻る" xr:uid="{00000000-0004-0000-1F00-000001000000}"/>
  </hyperlinks>
  <printOptions horizontalCentered="1" verticalCentered="1"/>
  <pageMargins left="0.59055118110236227" right="0.59055118110236227" top="0.47244094488188981" bottom="0.47244094488188981" header="0.11811023622047245" footer="0.11811023622047245"/>
  <pageSetup paperSize="9" scale="86" firstPageNumber="32" orientation="landscape" useFirstPageNumber="1" verticalDpi="300" r:id="rId1"/>
  <headerFooter alignWithMargins="0">
    <oddFooter>&amp;C－&amp;P－&amp;R中日興業（株）</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36"/>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F19+K19+P19+U19+F36+K36+P36+U36</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1017</v>
      </c>
      <c r="D6" s="236"/>
      <c r="E6" s="237"/>
      <c r="F6" s="417"/>
      <c r="G6" s="1105" t="s">
        <v>771</v>
      </c>
      <c r="H6" s="1106"/>
      <c r="I6" s="1104">
        <f>E19+J19+O19+T19</f>
        <v>16850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1018</v>
      </c>
      <c r="D8" s="254" t="s">
        <v>1603</v>
      </c>
      <c r="E8" s="211">
        <v>1500</v>
      </c>
      <c r="F8" s="299"/>
      <c r="G8" s="443"/>
      <c r="H8" s="257" t="s">
        <v>1019</v>
      </c>
      <c r="I8" s="254"/>
      <c r="J8" s="212">
        <v>550</v>
      </c>
      <c r="K8" s="301"/>
      <c r="L8" s="256"/>
      <c r="M8" s="257" t="s">
        <v>1619</v>
      </c>
      <c r="N8" s="254" t="s">
        <v>1143</v>
      </c>
      <c r="O8" s="212"/>
      <c r="P8" s="301"/>
      <c r="Q8" s="256"/>
      <c r="R8" s="257" t="s">
        <v>1020</v>
      </c>
      <c r="S8" s="258"/>
      <c r="T8" s="212">
        <v>650</v>
      </c>
      <c r="U8" s="301"/>
      <c r="V8" s="626"/>
      <c r="W8" s="615"/>
      <c r="X8" s="616"/>
    </row>
    <row r="9" spans="1:24" s="8" customFormat="1" ht="18.75" customHeight="1">
      <c r="A9" s="425"/>
      <c r="B9" s="256"/>
      <c r="C9" s="253" t="s">
        <v>1022</v>
      </c>
      <c r="D9" s="254" t="s">
        <v>1866</v>
      </c>
      <c r="E9" s="211">
        <v>5400</v>
      </c>
      <c r="F9" s="299"/>
      <c r="G9" s="300"/>
      <c r="H9" s="257" t="s">
        <v>1021</v>
      </c>
      <c r="I9" s="254"/>
      <c r="J9" s="212">
        <v>750</v>
      </c>
      <c r="K9" s="302"/>
      <c r="L9" s="256"/>
      <c r="M9" s="257" t="s">
        <v>1620</v>
      </c>
      <c r="N9" s="254" t="s">
        <v>1143</v>
      </c>
      <c r="O9" s="212">
        <v>0</v>
      </c>
      <c r="P9" s="302"/>
      <c r="Q9" s="256"/>
      <c r="R9" s="257"/>
      <c r="S9" s="258"/>
      <c r="T9" s="212"/>
      <c r="U9" s="302"/>
      <c r="V9" s="626"/>
      <c r="W9" s="262"/>
      <c r="X9" s="616"/>
    </row>
    <row r="10" spans="1:24" s="8" customFormat="1" ht="18.75" customHeight="1">
      <c r="A10" s="425"/>
      <c r="B10" s="256"/>
      <c r="C10" s="253" t="s">
        <v>1019</v>
      </c>
      <c r="D10" s="254" t="s">
        <v>1866</v>
      </c>
      <c r="E10" s="211">
        <v>1650</v>
      </c>
      <c r="F10" s="299"/>
      <c r="G10" s="300"/>
      <c r="H10" s="257" t="s">
        <v>1920</v>
      </c>
      <c r="I10" s="254"/>
      <c r="J10" s="212">
        <v>1000</v>
      </c>
      <c r="K10" s="302"/>
      <c r="L10" s="256"/>
      <c r="M10" s="257" t="s">
        <v>1320</v>
      </c>
      <c r="N10" s="254" t="s">
        <v>4</v>
      </c>
      <c r="O10" s="212"/>
      <c r="P10" s="302"/>
      <c r="Q10" s="256"/>
      <c r="R10" s="257"/>
      <c r="S10" s="258"/>
      <c r="T10" s="212"/>
      <c r="U10" s="302"/>
      <c r="V10" s="426"/>
      <c r="W10" s="262"/>
      <c r="X10" s="430"/>
    </row>
    <row r="11" spans="1:24" s="8" customFormat="1" ht="18.75" customHeight="1">
      <c r="A11" s="425"/>
      <c r="B11" s="256"/>
      <c r="C11" s="253" t="s">
        <v>1023</v>
      </c>
      <c r="D11" s="254" t="s">
        <v>5</v>
      </c>
      <c r="E11" s="211">
        <v>2850</v>
      </c>
      <c r="F11" s="299"/>
      <c r="G11" s="300"/>
      <c r="H11" s="257"/>
      <c r="I11" s="254"/>
      <c r="J11" s="212"/>
      <c r="K11" s="302"/>
      <c r="L11" s="256"/>
      <c r="M11" s="257" t="s">
        <v>1321</v>
      </c>
      <c r="N11" s="254" t="s">
        <v>4</v>
      </c>
      <c r="O11" s="212"/>
      <c r="P11" s="302"/>
      <c r="Q11" s="256"/>
      <c r="R11" s="257"/>
      <c r="S11" s="258"/>
      <c r="T11" s="212"/>
      <c r="U11" s="302"/>
      <c r="V11" s="426"/>
      <c r="W11" s="615"/>
      <c r="X11" s="430"/>
    </row>
    <row r="12" spans="1:24" s="8" customFormat="1" ht="18.75" customHeight="1">
      <c r="A12" s="425"/>
      <c r="B12" s="256"/>
      <c r="C12" s="253" t="s">
        <v>1024</v>
      </c>
      <c r="D12" s="254" t="s">
        <v>5</v>
      </c>
      <c r="E12" s="211">
        <v>1100</v>
      </c>
      <c r="F12" s="299"/>
      <c r="G12" s="300"/>
      <c r="H12" s="257"/>
      <c r="I12" s="254"/>
      <c r="J12" s="212"/>
      <c r="K12" s="302"/>
      <c r="L12" s="290"/>
      <c r="M12" s="257" t="s">
        <v>1322</v>
      </c>
      <c r="N12" s="254" t="s">
        <v>4</v>
      </c>
      <c r="O12" s="659"/>
      <c r="P12" s="302"/>
      <c r="Q12" s="256"/>
      <c r="R12" s="257"/>
      <c r="S12" s="258"/>
      <c r="T12" s="212"/>
      <c r="U12" s="302"/>
      <c r="V12" s="426"/>
      <c r="W12" s="1258"/>
      <c r="X12" s="1259"/>
    </row>
    <row r="13" spans="1:24" s="8" customFormat="1" ht="18.75" customHeight="1">
      <c r="A13" s="425"/>
      <c r="B13" s="256"/>
      <c r="C13" s="253" t="s">
        <v>1025</v>
      </c>
      <c r="D13" s="254" t="s">
        <v>5</v>
      </c>
      <c r="E13" s="211">
        <v>1400</v>
      </c>
      <c r="F13" s="299"/>
      <c r="G13" s="300"/>
      <c r="H13" s="257"/>
      <c r="I13" s="254"/>
      <c r="J13" s="212"/>
      <c r="K13" s="302"/>
      <c r="L13" s="290"/>
      <c r="M13" s="257" t="s">
        <v>1323</v>
      </c>
      <c r="N13" s="254" t="s">
        <v>4</v>
      </c>
      <c r="O13" s="545"/>
      <c r="P13" s="302"/>
      <c r="Q13" s="256"/>
      <c r="R13" s="257"/>
      <c r="S13" s="258"/>
      <c r="T13" s="212"/>
      <c r="U13" s="302"/>
      <c r="V13" s="426"/>
      <c r="W13" s="615"/>
      <c r="X13" s="616"/>
    </row>
    <row r="14" spans="1:24" s="8" customFormat="1" ht="18.75" customHeight="1">
      <c r="A14" s="425"/>
      <c r="B14" s="256"/>
      <c r="C14" s="253"/>
      <c r="D14" s="254"/>
      <c r="E14" s="211"/>
      <c r="F14" s="299"/>
      <c r="G14" s="300"/>
      <c r="H14" s="257"/>
      <c r="I14" s="254"/>
      <c r="J14" s="212"/>
      <c r="K14" s="302"/>
      <c r="L14" s="290"/>
      <c r="M14" s="257"/>
      <c r="N14" s="254"/>
      <c r="O14" s="545"/>
      <c r="P14" s="302"/>
      <c r="Q14" s="256"/>
      <c r="R14" s="257"/>
      <c r="S14" s="258"/>
      <c r="T14" s="212"/>
      <c r="U14" s="302"/>
      <c r="V14" s="426"/>
      <c r="W14" s="615"/>
      <c r="X14" s="616"/>
    </row>
    <row r="15" spans="1:24" s="8" customFormat="1" ht="18.75" customHeight="1">
      <c r="A15" s="425"/>
      <c r="B15" s="256"/>
      <c r="C15" s="253"/>
      <c r="D15" s="254"/>
      <c r="E15" s="211"/>
      <c r="F15" s="299"/>
      <c r="G15" s="300"/>
      <c r="H15" s="257"/>
      <c r="I15" s="254"/>
      <c r="J15" s="212"/>
      <c r="K15" s="302"/>
      <c r="L15" s="256"/>
      <c r="M15" s="257"/>
      <c r="N15" s="254"/>
      <c r="O15" s="212"/>
      <c r="P15" s="302"/>
      <c r="Q15" s="256"/>
      <c r="R15" s="257"/>
      <c r="S15" s="258"/>
      <c r="T15" s="212"/>
      <c r="U15" s="302"/>
      <c r="V15" s="426"/>
      <c r="W15" s="615"/>
      <c r="X15" s="616"/>
    </row>
    <row r="16" spans="1:24" s="8" customFormat="1" ht="18.75" customHeight="1">
      <c r="A16" s="425"/>
      <c r="B16" s="256"/>
      <c r="C16" s="253"/>
      <c r="D16" s="254"/>
      <c r="E16" s="211"/>
      <c r="F16" s="299"/>
      <c r="G16" s="300"/>
      <c r="H16" s="257"/>
      <c r="I16" s="254"/>
      <c r="J16" s="212"/>
      <c r="K16" s="302"/>
      <c r="L16" s="256"/>
      <c r="M16" s="257"/>
      <c r="N16" s="254"/>
      <c r="O16" s="212"/>
      <c r="P16" s="302"/>
      <c r="Q16" s="256"/>
      <c r="R16" s="257"/>
      <c r="S16" s="258"/>
      <c r="T16" s="212"/>
      <c r="U16" s="302"/>
      <c r="V16" s="426"/>
      <c r="W16" s="615"/>
      <c r="X16" s="616"/>
    </row>
    <row r="17" spans="1:24" s="8" customFormat="1" ht="18.75" customHeight="1">
      <c r="A17" s="425"/>
      <c r="B17" s="256"/>
      <c r="C17" s="253"/>
      <c r="D17" s="254"/>
      <c r="E17" s="211"/>
      <c r="F17" s="299"/>
      <c r="G17" s="300"/>
      <c r="H17" s="257"/>
      <c r="I17" s="254"/>
      <c r="J17" s="212"/>
      <c r="K17" s="302"/>
      <c r="L17" s="256"/>
      <c r="M17" s="257"/>
      <c r="N17" s="254"/>
      <c r="O17" s="212"/>
      <c r="P17" s="302"/>
      <c r="Q17" s="256"/>
      <c r="R17" s="257"/>
      <c r="S17" s="258"/>
      <c r="T17" s="212"/>
      <c r="U17" s="302"/>
      <c r="V17" s="426"/>
      <c r="W17" s="615"/>
      <c r="X17" s="616"/>
    </row>
    <row r="18" spans="1:24" s="8" customFormat="1" ht="18.75" customHeight="1">
      <c r="A18" s="425"/>
      <c r="B18" s="256"/>
      <c r="C18" s="253"/>
      <c r="D18" s="254"/>
      <c r="E18" s="211"/>
      <c r="F18" s="299"/>
      <c r="G18" s="454"/>
      <c r="H18" s="257"/>
      <c r="I18" s="254"/>
      <c r="J18" s="212"/>
      <c r="K18" s="303"/>
      <c r="L18" s="256"/>
      <c r="M18" s="257"/>
      <c r="N18" s="254"/>
      <c r="O18" s="212"/>
      <c r="P18" s="303"/>
      <c r="Q18" s="256"/>
      <c r="R18" s="257"/>
      <c r="S18" s="258"/>
      <c r="T18" s="212"/>
      <c r="U18" s="303"/>
      <c r="V18" s="426"/>
      <c r="W18" s="615"/>
      <c r="X18" s="616"/>
    </row>
    <row r="19" spans="1:24" s="8" customFormat="1" ht="19.5" customHeight="1" thickBot="1">
      <c r="A19" s="456"/>
      <c r="B19" s="1222">
        <f>COUNTA(C8:C18)</f>
        <v>6</v>
      </c>
      <c r="C19" s="1099"/>
      <c r="D19" s="1100"/>
      <c r="E19" s="170">
        <f>SUM(E8:E18)</f>
        <v>13900</v>
      </c>
      <c r="F19" s="338">
        <f>SUM(F8:F18)</f>
        <v>0</v>
      </c>
      <c r="G19" s="1223">
        <f>COUNTA(H8:H18)</f>
        <v>3</v>
      </c>
      <c r="H19" s="1224"/>
      <c r="I19" s="1225"/>
      <c r="J19" s="105">
        <f>SUM(J8:J18)</f>
        <v>2300</v>
      </c>
      <c r="K19" s="297">
        <f>SUM(K8:K18)</f>
        <v>0</v>
      </c>
      <c r="L19" s="1101">
        <f>COUNTA(M8:M18)</f>
        <v>6</v>
      </c>
      <c r="M19" s="1102"/>
      <c r="N19" s="1103"/>
      <c r="O19" s="105">
        <f>SUM(O8:O18)</f>
        <v>0</v>
      </c>
      <c r="P19" s="297">
        <f>SUM(P8:P18)</f>
        <v>0</v>
      </c>
      <c r="Q19" s="1101">
        <f>COUNTA(R8:R18)</f>
        <v>1</v>
      </c>
      <c r="R19" s="1102"/>
      <c r="S19" s="1103"/>
      <c r="T19" s="105">
        <f>SUM(T8:T18)</f>
        <v>650</v>
      </c>
      <c r="U19" s="298">
        <f>SUM(U8:U18)</f>
        <v>0</v>
      </c>
      <c r="V19" s="521"/>
      <c r="W19" s="621"/>
      <c r="X19" s="458"/>
    </row>
    <row r="20" spans="1:24" ht="15" customHeight="1">
      <c r="A20" s="266"/>
      <c r="B20" s="266"/>
      <c r="C20" s="267"/>
      <c r="D20" s="268"/>
      <c r="E20" s="269"/>
      <c r="F20" s="269"/>
      <c r="G20" s="269"/>
      <c r="H20" s="267"/>
      <c r="I20" s="270"/>
      <c r="J20" s="271"/>
      <c r="K20" s="269"/>
      <c r="L20" s="269"/>
      <c r="M20" s="267"/>
      <c r="N20" s="270"/>
      <c r="O20" s="271"/>
      <c r="P20" s="271"/>
      <c r="Q20" s="269"/>
      <c r="R20" s="267"/>
      <c r="S20" s="270"/>
      <c r="T20" s="271"/>
      <c r="U20" s="271"/>
      <c r="V20" s="1221" t="s">
        <v>769</v>
      </c>
      <c r="W20" s="1221"/>
      <c r="X20" s="1221"/>
    </row>
    <row r="21" spans="1:24" s="9" customFormat="1" ht="21" customHeight="1" thickBot="1">
      <c r="A21" s="461" t="s">
        <v>1102</v>
      </c>
      <c r="B21" s="236"/>
      <c r="C21" s="235" t="s">
        <v>1026</v>
      </c>
      <c r="D21" s="236"/>
      <c r="E21" s="237"/>
      <c r="F21" s="417"/>
      <c r="G21" s="1105" t="s">
        <v>771</v>
      </c>
      <c r="H21" s="1106"/>
      <c r="I21" s="1104">
        <f>E36+J36+O36+T36</f>
        <v>22250</v>
      </c>
      <c r="J21" s="1104"/>
      <c r="K21" s="1104"/>
      <c r="L21" s="418"/>
      <c r="M21" s="240"/>
      <c r="N21" s="182"/>
      <c r="O21" s="238"/>
      <c r="P21" s="238"/>
      <c r="Q21" s="238"/>
      <c r="R21" s="240"/>
      <c r="S21" s="182"/>
      <c r="T21" s="238"/>
      <c r="U21" s="238"/>
      <c r="V21" s="238"/>
      <c r="W21" s="1096">
        <f>尾張表紙!T42</f>
        <v>45778</v>
      </c>
      <c r="X21" s="1097"/>
    </row>
    <row r="22" spans="1:24" s="9" customFormat="1" ht="19.5" customHeight="1">
      <c r="A22" s="420" t="s">
        <v>1069</v>
      </c>
      <c r="B22" s="421" t="s">
        <v>232</v>
      </c>
      <c r="C22" s="422"/>
      <c r="D22" s="423"/>
      <c r="E22" s="424"/>
      <c r="F22" s="245" t="s">
        <v>1070</v>
      </c>
      <c r="G22" s="178" t="s">
        <v>233</v>
      </c>
      <c r="H22" s="178"/>
      <c r="I22" s="247"/>
      <c r="J22" s="248"/>
      <c r="K22" s="246" t="s">
        <v>1070</v>
      </c>
      <c r="L22" s="179" t="s">
        <v>236</v>
      </c>
      <c r="M22" s="178"/>
      <c r="N22" s="247"/>
      <c r="O22" s="248"/>
      <c r="P22" s="246" t="s">
        <v>1070</v>
      </c>
      <c r="Q22" s="179" t="s">
        <v>355</v>
      </c>
      <c r="R22" s="178"/>
      <c r="S22" s="247"/>
      <c r="T22" s="248"/>
      <c r="U22" s="246" t="s">
        <v>1070</v>
      </c>
      <c r="V22" s="179" t="s">
        <v>1071</v>
      </c>
      <c r="W22" s="178"/>
      <c r="X22" s="251"/>
    </row>
    <row r="23" spans="1:24" s="8" customFormat="1" ht="18.75" customHeight="1">
      <c r="A23" s="425"/>
      <c r="B23" s="256"/>
      <c r="C23" s="253" t="s">
        <v>1027</v>
      </c>
      <c r="D23" s="254" t="s">
        <v>1866</v>
      </c>
      <c r="E23" s="211">
        <v>3100</v>
      </c>
      <c r="F23" s="299"/>
      <c r="G23" s="443"/>
      <c r="H23" s="257" t="s">
        <v>1028</v>
      </c>
      <c r="I23" s="254"/>
      <c r="J23" s="212">
        <v>200</v>
      </c>
      <c r="K23" s="301"/>
      <c r="L23" s="256"/>
      <c r="M23" s="257" t="s">
        <v>1324</v>
      </c>
      <c r="N23" s="254" t="s">
        <v>1310</v>
      </c>
      <c r="O23" s="212"/>
      <c r="P23" s="301"/>
      <c r="Q23" s="256"/>
      <c r="R23" s="257" t="s">
        <v>1029</v>
      </c>
      <c r="S23" s="258"/>
      <c r="T23" s="212">
        <v>400</v>
      </c>
      <c r="U23" s="301"/>
      <c r="V23" s="426"/>
      <c r="W23" s="615"/>
      <c r="X23" s="616"/>
    </row>
    <row r="24" spans="1:24" s="8" customFormat="1" ht="18.75" customHeight="1">
      <c r="A24" s="425"/>
      <c r="B24" s="256"/>
      <c r="C24" s="253" t="s">
        <v>1031</v>
      </c>
      <c r="D24" s="254" t="s">
        <v>1866</v>
      </c>
      <c r="E24" s="211">
        <v>2350</v>
      </c>
      <c r="F24" s="299"/>
      <c r="G24" s="300"/>
      <c r="H24" s="257" t="s">
        <v>1030</v>
      </c>
      <c r="I24" s="254"/>
      <c r="J24" s="212">
        <v>250</v>
      </c>
      <c r="K24" s="302"/>
      <c r="L24" s="256"/>
      <c r="M24" s="257" t="s">
        <v>1325</v>
      </c>
      <c r="N24" s="254" t="s">
        <v>4</v>
      </c>
      <c r="O24" s="212"/>
      <c r="P24" s="302"/>
      <c r="Q24" s="256"/>
      <c r="R24" s="257" t="s">
        <v>1030</v>
      </c>
      <c r="S24" s="258"/>
      <c r="T24" s="212">
        <v>450</v>
      </c>
      <c r="U24" s="302"/>
      <c r="V24" s="426"/>
      <c r="W24" s="615"/>
      <c r="X24" s="616"/>
    </row>
    <row r="25" spans="1:24" s="8" customFormat="1" ht="18.75" customHeight="1">
      <c r="A25" s="425"/>
      <c r="B25" s="256"/>
      <c r="C25" s="253" t="s">
        <v>1326</v>
      </c>
      <c r="D25" s="254" t="s">
        <v>1866</v>
      </c>
      <c r="E25" s="211">
        <v>1500</v>
      </c>
      <c r="F25" s="299"/>
      <c r="G25" s="300"/>
      <c r="H25" s="257" t="s">
        <v>1032</v>
      </c>
      <c r="I25" s="254"/>
      <c r="J25" s="212">
        <v>900</v>
      </c>
      <c r="K25" s="302"/>
      <c r="L25" s="256"/>
      <c r="M25" s="257" t="s">
        <v>1327</v>
      </c>
      <c r="N25" s="254" t="s">
        <v>4</v>
      </c>
      <c r="O25" s="212"/>
      <c r="P25" s="302"/>
      <c r="Q25" s="256"/>
      <c r="R25" s="257" t="s">
        <v>1033</v>
      </c>
      <c r="S25" s="258"/>
      <c r="T25" s="212">
        <v>150</v>
      </c>
      <c r="U25" s="302"/>
      <c r="V25" s="426"/>
      <c r="W25" s="615"/>
      <c r="X25" s="616"/>
    </row>
    <row r="26" spans="1:24" s="8" customFormat="1" ht="18.75" customHeight="1">
      <c r="A26" s="425"/>
      <c r="B26" s="256"/>
      <c r="C26" s="253" t="s">
        <v>1033</v>
      </c>
      <c r="D26" s="254" t="s">
        <v>1603</v>
      </c>
      <c r="E26" s="211">
        <v>1150</v>
      </c>
      <c r="F26" s="299"/>
      <c r="G26" s="300"/>
      <c r="H26" s="257" t="s">
        <v>1034</v>
      </c>
      <c r="I26" s="254"/>
      <c r="J26" s="212">
        <v>500</v>
      </c>
      <c r="K26" s="302"/>
      <c r="L26" s="256"/>
      <c r="M26" s="257" t="s">
        <v>1921</v>
      </c>
      <c r="N26" s="254" t="s">
        <v>4</v>
      </c>
      <c r="O26" s="212"/>
      <c r="P26" s="302"/>
      <c r="Q26" s="256"/>
      <c r="R26" s="257"/>
      <c r="S26" s="258"/>
      <c r="T26" s="212"/>
      <c r="U26" s="302"/>
      <c r="V26" s="426"/>
      <c r="W26" s="615"/>
      <c r="X26" s="616"/>
    </row>
    <row r="27" spans="1:24" s="8" customFormat="1" ht="18.75" customHeight="1">
      <c r="A27" s="425"/>
      <c r="B27" s="256"/>
      <c r="C27" s="253" t="s">
        <v>1035</v>
      </c>
      <c r="D27" s="254" t="s">
        <v>1603</v>
      </c>
      <c r="E27" s="211">
        <v>1000</v>
      </c>
      <c r="F27" s="299"/>
      <c r="G27" s="300"/>
      <c r="H27" s="257"/>
      <c r="I27" s="254"/>
      <c r="J27" s="212"/>
      <c r="K27" s="302"/>
      <c r="L27" s="256"/>
      <c r="M27" s="453" t="s">
        <v>1035</v>
      </c>
      <c r="N27" s="254" t="s">
        <v>4</v>
      </c>
      <c r="O27" s="212"/>
      <c r="P27" s="302"/>
      <c r="Q27" s="256"/>
      <c r="R27" s="257"/>
      <c r="S27" s="258"/>
      <c r="T27" s="212"/>
      <c r="U27" s="302"/>
      <c r="V27" s="426"/>
      <c r="W27" s="615"/>
      <c r="X27" s="616"/>
    </row>
    <row r="28" spans="1:24" s="8" customFormat="1" ht="18.75" customHeight="1">
      <c r="A28" s="425"/>
      <c r="B28" s="256"/>
      <c r="C28" s="253" t="s">
        <v>1036</v>
      </c>
      <c r="D28" s="254" t="s">
        <v>1603</v>
      </c>
      <c r="E28" s="211">
        <v>1200</v>
      </c>
      <c r="F28" s="299"/>
      <c r="G28" s="300"/>
      <c r="H28" s="257"/>
      <c r="I28" s="254"/>
      <c r="J28" s="212"/>
      <c r="K28" s="302"/>
      <c r="L28" s="256"/>
      <c r="M28" s="257" t="s">
        <v>1036</v>
      </c>
      <c r="N28" s="254" t="s">
        <v>4</v>
      </c>
      <c r="O28" s="212"/>
      <c r="P28" s="302"/>
      <c r="Q28" s="256"/>
      <c r="R28" s="257"/>
      <c r="S28" s="258"/>
      <c r="T28" s="212"/>
      <c r="U28" s="302"/>
      <c r="V28" s="426"/>
      <c r="W28" s="615"/>
      <c r="X28" s="616"/>
    </row>
    <row r="29" spans="1:24" s="8" customFormat="1" ht="18.75" customHeight="1">
      <c r="A29" s="425"/>
      <c r="B29" s="256"/>
      <c r="C29" s="253" t="s">
        <v>1037</v>
      </c>
      <c r="D29" s="254" t="s">
        <v>1866</v>
      </c>
      <c r="E29" s="211">
        <v>1150</v>
      </c>
      <c r="F29" s="299"/>
      <c r="G29" s="300"/>
      <c r="H29" s="257"/>
      <c r="I29" s="254"/>
      <c r="J29" s="212"/>
      <c r="K29" s="302"/>
      <c r="L29" s="256"/>
      <c r="M29" s="257" t="s">
        <v>1037</v>
      </c>
      <c r="N29" s="254" t="s">
        <v>4</v>
      </c>
      <c r="O29" s="212"/>
      <c r="P29" s="302"/>
      <c r="Q29" s="256"/>
      <c r="R29" s="257"/>
      <c r="S29" s="258"/>
      <c r="T29" s="212"/>
      <c r="U29" s="302"/>
      <c r="V29" s="426"/>
      <c r="W29" s="615"/>
      <c r="X29" s="616"/>
    </row>
    <row r="30" spans="1:24" s="8" customFormat="1" ht="18.75" customHeight="1">
      <c r="A30" s="425"/>
      <c r="B30" s="256"/>
      <c r="C30" s="253" t="s">
        <v>1038</v>
      </c>
      <c r="D30" s="254" t="s">
        <v>1866</v>
      </c>
      <c r="E30" s="211">
        <v>900</v>
      </c>
      <c r="F30" s="299"/>
      <c r="G30" s="300"/>
      <c r="H30" s="257"/>
      <c r="I30" s="254"/>
      <c r="J30" s="212"/>
      <c r="K30" s="302"/>
      <c r="L30" s="256"/>
      <c r="M30" s="257" t="s">
        <v>1328</v>
      </c>
      <c r="N30" s="254" t="s">
        <v>4</v>
      </c>
      <c r="O30" s="212"/>
      <c r="P30" s="302"/>
      <c r="Q30" s="256"/>
      <c r="R30" s="257"/>
      <c r="S30" s="258"/>
      <c r="T30" s="212"/>
      <c r="U30" s="302"/>
      <c r="V30" s="426"/>
      <c r="W30" s="615"/>
      <c r="X30" s="616"/>
    </row>
    <row r="31" spans="1:24" s="8" customFormat="1" ht="18.75" customHeight="1">
      <c r="A31" s="425"/>
      <c r="B31" s="256"/>
      <c r="C31" s="253" t="s">
        <v>1039</v>
      </c>
      <c r="D31" s="254" t="s">
        <v>1866</v>
      </c>
      <c r="E31" s="211">
        <v>1450</v>
      </c>
      <c r="F31" s="299"/>
      <c r="G31" s="300"/>
      <c r="H31" s="257"/>
      <c r="I31" s="254"/>
      <c r="J31" s="212"/>
      <c r="K31" s="302"/>
      <c r="L31" s="256"/>
      <c r="M31" s="257" t="s">
        <v>1039</v>
      </c>
      <c r="N31" s="254" t="s">
        <v>4</v>
      </c>
      <c r="O31" s="212"/>
      <c r="P31" s="302"/>
      <c r="Q31" s="256"/>
      <c r="R31" s="257"/>
      <c r="S31" s="258"/>
      <c r="T31" s="212"/>
      <c r="U31" s="302"/>
      <c r="V31" s="426"/>
      <c r="W31" s="615"/>
      <c r="X31" s="616"/>
    </row>
    <row r="32" spans="1:24" s="8" customFormat="1" ht="18.75" customHeight="1">
      <c r="A32" s="425"/>
      <c r="B32" s="256"/>
      <c r="C32" s="253" t="s">
        <v>1041</v>
      </c>
      <c r="D32" s="254" t="s">
        <v>1603</v>
      </c>
      <c r="E32" s="211">
        <v>1050</v>
      </c>
      <c r="F32" s="299"/>
      <c r="G32" s="300"/>
      <c r="H32" s="257"/>
      <c r="I32" s="254"/>
      <c r="J32" s="212"/>
      <c r="K32" s="302"/>
      <c r="L32" s="256"/>
      <c r="M32" s="257" t="s">
        <v>1041</v>
      </c>
      <c r="N32" s="254" t="s">
        <v>4</v>
      </c>
      <c r="O32" s="212"/>
      <c r="P32" s="302"/>
      <c r="Q32" s="256"/>
      <c r="R32" s="257"/>
      <c r="S32" s="258"/>
      <c r="T32" s="212"/>
      <c r="U32" s="302"/>
      <c r="V32" s="426"/>
      <c r="W32" s="615"/>
      <c r="X32" s="616"/>
    </row>
    <row r="33" spans="1:24" s="8" customFormat="1" ht="18.75" customHeight="1">
      <c r="A33" s="425"/>
      <c r="B33" s="256"/>
      <c r="C33" s="253" t="s">
        <v>1042</v>
      </c>
      <c r="D33" s="254" t="s">
        <v>1603</v>
      </c>
      <c r="E33" s="211">
        <v>1850</v>
      </c>
      <c r="F33" s="299"/>
      <c r="G33" s="300"/>
      <c r="H33" s="257"/>
      <c r="I33" s="254"/>
      <c r="J33" s="212"/>
      <c r="K33" s="302"/>
      <c r="L33" s="256"/>
      <c r="M33" s="257" t="s">
        <v>1042</v>
      </c>
      <c r="N33" s="254" t="s">
        <v>4</v>
      </c>
      <c r="O33" s="212"/>
      <c r="P33" s="302"/>
      <c r="Q33" s="256"/>
      <c r="R33" s="257"/>
      <c r="S33" s="258"/>
      <c r="T33" s="212"/>
      <c r="U33" s="302"/>
      <c r="V33" s="426"/>
      <c r="W33" s="615"/>
      <c r="X33" s="616"/>
    </row>
    <row r="34" spans="1:24" s="8" customFormat="1" ht="18.75" customHeight="1">
      <c r="A34" s="425"/>
      <c r="B34" s="256"/>
      <c r="C34" s="253" t="s">
        <v>1329</v>
      </c>
      <c r="D34" s="254" t="s">
        <v>1866</v>
      </c>
      <c r="E34" s="211">
        <v>2700</v>
      </c>
      <c r="F34" s="299"/>
      <c r="G34" s="300"/>
      <c r="H34" s="257"/>
      <c r="I34" s="254"/>
      <c r="J34" s="212"/>
      <c r="K34" s="302"/>
      <c r="L34" s="256"/>
      <c r="M34" s="257" t="s">
        <v>1922</v>
      </c>
      <c r="N34" s="254" t="s">
        <v>4</v>
      </c>
      <c r="O34" s="212"/>
      <c r="P34" s="302"/>
      <c r="Q34" s="256"/>
      <c r="R34" s="257"/>
      <c r="S34" s="258"/>
      <c r="T34" s="212"/>
      <c r="U34" s="302"/>
      <c r="V34" s="426"/>
      <c r="W34" s="615"/>
      <c r="X34" s="616"/>
    </row>
    <row r="35" spans="1:24" s="8" customFormat="1" ht="18.75" customHeight="1">
      <c r="A35" s="425"/>
      <c r="B35" s="290"/>
      <c r="C35" s="253"/>
      <c r="D35" s="254"/>
      <c r="E35" s="211"/>
      <c r="F35" s="299"/>
      <c r="G35" s="564"/>
      <c r="H35" s="257"/>
      <c r="I35" s="254"/>
      <c r="J35" s="212"/>
      <c r="K35" s="303"/>
      <c r="L35" s="290"/>
      <c r="M35" s="257"/>
      <c r="N35" s="254"/>
      <c r="O35" s="212"/>
      <c r="P35" s="303"/>
      <c r="Q35" s="290"/>
      <c r="R35" s="257"/>
      <c r="S35" s="289"/>
      <c r="T35" s="212"/>
      <c r="U35" s="303"/>
      <c r="V35" s="426"/>
      <c r="W35" s="615"/>
      <c r="X35" s="616"/>
    </row>
    <row r="36" spans="1:24" s="8" customFormat="1" ht="19.5" customHeight="1" thickBot="1">
      <c r="A36" s="456"/>
      <c r="B36" s="1222">
        <f>COUNTA(C23:C35)</f>
        <v>12</v>
      </c>
      <c r="C36" s="1099"/>
      <c r="D36" s="1100"/>
      <c r="E36" s="170">
        <f>SUM(E23:E35)</f>
        <v>19400</v>
      </c>
      <c r="F36" s="338">
        <f>SUM(F23:F35)</f>
        <v>0</v>
      </c>
      <c r="G36" s="1223">
        <f>COUNTA(H23:H35)</f>
        <v>4</v>
      </c>
      <c r="H36" s="1224"/>
      <c r="I36" s="1225"/>
      <c r="J36" s="105">
        <f>SUM(J23:J35)</f>
        <v>1850</v>
      </c>
      <c r="K36" s="297">
        <f>SUM(K23:K35)</f>
        <v>0</v>
      </c>
      <c r="L36" s="1101">
        <f>COUNTA(M23:M35)</f>
        <v>12</v>
      </c>
      <c r="M36" s="1102"/>
      <c r="N36" s="1103"/>
      <c r="O36" s="105">
        <f>SUM(O23:O35)</f>
        <v>0</v>
      </c>
      <c r="P36" s="297">
        <f>SUM(P23:P35)</f>
        <v>0</v>
      </c>
      <c r="Q36" s="1101">
        <f>COUNTA(R23:R35)</f>
        <v>3</v>
      </c>
      <c r="R36" s="1102"/>
      <c r="S36" s="1103"/>
      <c r="T36" s="105">
        <f>SUM(T23:T35)</f>
        <v>1000</v>
      </c>
      <c r="U36" s="298">
        <f>SUM(U23:U35)</f>
        <v>0</v>
      </c>
      <c r="V36" s="521"/>
      <c r="W36" s="621"/>
      <c r="X36" s="458"/>
    </row>
  </sheetData>
  <mergeCells count="24">
    <mergeCell ref="A6:B6"/>
    <mergeCell ref="B19:D19"/>
    <mergeCell ref="G19:I19"/>
    <mergeCell ref="G6:H6"/>
    <mergeCell ref="I6:K6"/>
    <mergeCell ref="Q36:S36"/>
    <mergeCell ref="Q19:S19"/>
    <mergeCell ref="L36:N36"/>
    <mergeCell ref="L19:N19"/>
    <mergeCell ref="B36:D36"/>
    <mergeCell ref="G36:I36"/>
    <mergeCell ref="G21:H21"/>
    <mergeCell ref="I21:K21"/>
    <mergeCell ref="B1:H2"/>
    <mergeCell ref="C3:H4"/>
    <mergeCell ref="K1:M2"/>
    <mergeCell ref="K3:M4"/>
    <mergeCell ref="P1:U4"/>
    <mergeCell ref="W12:X12"/>
    <mergeCell ref="V2:X4"/>
    <mergeCell ref="W6:X6"/>
    <mergeCell ref="W21:X21"/>
    <mergeCell ref="V5:X5"/>
    <mergeCell ref="V20:X20"/>
  </mergeCells>
  <phoneticPr fontId="19"/>
  <dataValidations count="1">
    <dataValidation type="whole" operator="lessThanOrEqual" showInputMessage="1" showErrorMessage="1" sqref="F8:F18 K8:K18 P8:P18 U8:U18 F23:F35 K23:K35 P23:P35 U23:U35" xr:uid="{00000000-0002-0000-2000-000000000000}">
      <formula1>E8</formula1>
    </dataValidation>
  </dataValidations>
  <hyperlinks>
    <hyperlink ref="V20:X20" location="尾張表紙!A1" display="尾張表紙へ戻る" xr:uid="{00000000-0004-0000-2000-000000000000}"/>
    <hyperlink ref="V5:X5" location="尾張表紙!A1" display="尾張表紙へ戻る" xr:uid="{00000000-0004-0000-2000-000001000000}"/>
  </hyperlinks>
  <printOptions horizontalCentered="1" verticalCentered="1"/>
  <pageMargins left="0.59055118110236227" right="0.59055118110236227" top="0.47244094488188981" bottom="0.47244094488188981" header="0.11811023622047245" footer="0.11811023622047245"/>
  <pageSetup paperSize="9" scale="86" firstPageNumber="33" orientation="landscape" useFirstPageNumber="1" horizontalDpi="4294967292" verticalDpi="300" r:id="rId1"/>
  <headerFooter alignWithMargins="0">
    <oddFooter>&amp;C－&amp;P－&amp;R中日興業（株）</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58"/>
  <sheetViews>
    <sheetView showZeros="0" zoomScale="75" zoomScaleNormal="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尾張表紙!C1</f>
        <v>0</v>
      </c>
      <c r="C1" s="1108"/>
      <c r="D1" s="1108"/>
      <c r="E1" s="1108"/>
      <c r="F1" s="1108"/>
      <c r="G1" s="1108"/>
      <c r="H1" s="1109"/>
      <c r="I1" s="214" t="s">
        <v>235</v>
      </c>
      <c r="J1" s="410"/>
      <c r="K1" s="1116">
        <f>尾張表紙!I1</f>
        <v>0</v>
      </c>
      <c r="L1" s="1116"/>
      <c r="M1" s="1117"/>
      <c r="N1" s="214" t="s">
        <v>234</v>
      </c>
      <c r="O1" s="217"/>
      <c r="P1" s="1126">
        <f>尾張表紙!N1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尾張表紙!R2</f>
        <v>0</v>
      </c>
      <c r="W2" s="1216"/>
      <c r="X2" s="1217"/>
    </row>
    <row r="3" spans="1:24" ht="18" customHeight="1">
      <c r="A3" s="413" t="s">
        <v>297</v>
      </c>
      <c r="B3" s="414"/>
      <c r="C3" s="1112">
        <f>尾張表紙!C3</f>
        <v>0</v>
      </c>
      <c r="D3" s="1112"/>
      <c r="E3" s="1112"/>
      <c r="F3" s="1112"/>
      <c r="G3" s="1112"/>
      <c r="H3" s="1113"/>
      <c r="I3" s="227" t="s">
        <v>298</v>
      </c>
      <c r="J3" s="410"/>
      <c r="K3" s="1244">
        <f>F16+K16+P16+U16+F40+K40+P40+U40</f>
        <v>0</v>
      </c>
      <c r="L3" s="1244"/>
      <c r="M3" s="1245"/>
      <c r="N3" s="228"/>
      <c r="O3" s="229"/>
      <c r="P3" s="1128"/>
      <c r="Q3" s="1128"/>
      <c r="R3" s="1128"/>
      <c r="S3" s="1128"/>
      <c r="T3" s="1128"/>
      <c r="U3" s="1129"/>
      <c r="V3" s="1215"/>
      <c r="W3" s="1216"/>
      <c r="X3" s="1217"/>
    </row>
    <row r="4" spans="1:24" ht="18" customHeight="1">
      <c r="A4" s="230"/>
      <c r="B4" s="415"/>
      <c r="C4" s="1114"/>
      <c r="D4" s="1114"/>
      <c r="E4" s="1114"/>
      <c r="F4" s="1114"/>
      <c r="G4" s="1114"/>
      <c r="H4" s="1115"/>
      <c r="I4" s="230"/>
      <c r="J4" s="416"/>
      <c r="K4" s="1246"/>
      <c r="L4" s="1246"/>
      <c r="M4" s="1247"/>
      <c r="N4" s="232"/>
      <c r="O4" s="222"/>
      <c r="P4" s="1130"/>
      <c r="Q4" s="1130"/>
      <c r="R4" s="1130"/>
      <c r="S4" s="1130"/>
      <c r="T4" s="1130"/>
      <c r="U4" s="1131"/>
      <c r="V4" s="1218"/>
      <c r="W4" s="1219"/>
      <c r="X4" s="1220"/>
    </row>
    <row r="5" spans="1:24" ht="15" customHeight="1">
      <c r="V5" s="1221" t="s">
        <v>769</v>
      </c>
      <c r="W5" s="1221"/>
      <c r="X5" s="1221"/>
    </row>
    <row r="6" spans="1:24" s="9" customFormat="1" ht="21" customHeight="1" thickBot="1">
      <c r="A6" s="1213" t="s">
        <v>1102</v>
      </c>
      <c r="B6" s="1214"/>
      <c r="C6" s="235" t="s">
        <v>1043</v>
      </c>
      <c r="D6" s="236"/>
      <c r="E6" s="237"/>
      <c r="F6" s="417"/>
      <c r="G6" s="1105" t="s">
        <v>771</v>
      </c>
      <c r="H6" s="1106"/>
      <c r="I6" s="1104">
        <f>E16+J16+O16+T16</f>
        <v>9750</v>
      </c>
      <c r="J6" s="1104"/>
      <c r="K6" s="1104"/>
      <c r="L6" s="418"/>
      <c r="M6" s="419"/>
      <c r="N6" s="182"/>
      <c r="O6" s="238"/>
      <c r="P6" s="238"/>
      <c r="Q6" s="238"/>
      <c r="R6" s="240"/>
      <c r="S6" s="182"/>
      <c r="T6" s="238"/>
      <c r="U6" s="238"/>
      <c r="V6" s="238"/>
      <c r="W6" s="1096">
        <f>尾張表紙!T42</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7.25" customHeight="1">
      <c r="A8" s="425"/>
      <c r="B8" s="256"/>
      <c r="C8" s="253" t="s">
        <v>1044</v>
      </c>
      <c r="D8" s="254" t="s">
        <v>1866</v>
      </c>
      <c r="E8" s="211">
        <v>2200</v>
      </c>
      <c r="F8" s="299"/>
      <c r="G8" s="443"/>
      <c r="H8" s="257" t="s">
        <v>1045</v>
      </c>
      <c r="I8" s="254"/>
      <c r="J8" s="212">
        <v>250</v>
      </c>
      <c r="K8" s="301"/>
      <c r="L8" s="256"/>
      <c r="M8" s="257" t="s">
        <v>1044</v>
      </c>
      <c r="N8" s="254" t="s">
        <v>1093</v>
      </c>
      <c r="O8" s="212"/>
      <c r="P8" s="301"/>
      <c r="Q8" s="256"/>
      <c r="R8" s="257"/>
      <c r="S8" s="258"/>
      <c r="T8" s="212"/>
      <c r="U8" s="301"/>
      <c r="V8" s="426"/>
      <c r="W8" s="260"/>
      <c r="X8" s="261"/>
    </row>
    <row r="9" spans="1:24" s="8" customFormat="1" ht="17.25" customHeight="1">
      <c r="A9" s="425"/>
      <c r="B9" s="256"/>
      <c r="C9" s="253" t="s">
        <v>1786</v>
      </c>
      <c r="D9" s="510" t="s">
        <v>1875</v>
      </c>
      <c r="E9" s="211">
        <v>2200</v>
      </c>
      <c r="F9" s="299"/>
      <c r="G9" s="300"/>
      <c r="H9" s="257"/>
      <c r="I9" s="254"/>
      <c r="J9" s="212" t="s">
        <v>1122</v>
      </c>
      <c r="K9" s="302"/>
      <c r="L9" s="256"/>
      <c r="M9" s="257" t="s">
        <v>1786</v>
      </c>
      <c r="N9" s="254" t="s">
        <v>1330</v>
      </c>
      <c r="O9" s="212"/>
      <c r="P9" s="302"/>
      <c r="Q9" s="256"/>
      <c r="R9" s="257" t="s">
        <v>1786</v>
      </c>
      <c r="S9" s="254" t="s">
        <v>812</v>
      </c>
      <c r="T9" s="212"/>
      <c r="U9" s="302"/>
      <c r="V9" s="426"/>
      <c r="W9" s="260"/>
      <c r="X9" s="261"/>
    </row>
    <row r="10" spans="1:24" s="8" customFormat="1" ht="17.25" customHeight="1">
      <c r="A10" s="425"/>
      <c r="B10" s="256"/>
      <c r="C10" s="253" t="s">
        <v>1045</v>
      </c>
      <c r="D10" s="510" t="s">
        <v>1875</v>
      </c>
      <c r="E10" s="211">
        <v>3750</v>
      </c>
      <c r="F10" s="299"/>
      <c r="G10" s="300"/>
      <c r="H10" s="257"/>
      <c r="I10" s="254"/>
      <c r="J10" s="212" t="s">
        <v>1122</v>
      </c>
      <c r="K10" s="302"/>
      <c r="L10" s="256"/>
      <c r="M10" s="257" t="s">
        <v>1331</v>
      </c>
      <c r="N10" s="254" t="s">
        <v>1330</v>
      </c>
      <c r="O10" s="212"/>
      <c r="P10" s="302"/>
      <c r="Q10" s="256"/>
      <c r="R10" s="257" t="s">
        <v>1331</v>
      </c>
      <c r="S10" s="254" t="s">
        <v>812</v>
      </c>
      <c r="T10" s="212"/>
      <c r="U10" s="302"/>
      <c r="V10" s="426"/>
      <c r="W10" s="260"/>
      <c r="X10" s="261"/>
    </row>
    <row r="11" spans="1:24" s="8" customFormat="1" ht="17.25" customHeight="1">
      <c r="A11" s="425"/>
      <c r="B11" s="256"/>
      <c r="C11" s="253" t="s">
        <v>1332</v>
      </c>
      <c r="D11" s="254" t="s">
        <v>1873</v>
      </c>
      <c r="E11" s="211">
        <v>1350</v>
      </c>
      <c r="F11" s="299"/>
      <c r="G11" s="300"/>
      <c r="H11" s="257" t="s">
        <v>1333</v>
      </c>
      <c r="I11" s="254" t="s">
        <v>103</v>
      </c>
      <c r="J11" s="212"/>
      <c r="K11" s="302"/>
      <c r="L11" s="256"/>
      <c r="M11" s="257" t="s">
        <v>1333</v>
      </c>
      <c r="N11" s="254" t="s">
        <v>104</v>
      </c>
      <c r="O11" s="212"/>
      <c r="P11" s="302"/>
      <c r="Q11" s="256"/>
      <c r="R11" s="257" t="s">
        <v>1333</v>
      </c>
      <c r="S11" s="254" t="s">
        <v>105</v>
      </c>
      <c r="T11" s="212"/>
      <c r="U11" s="302"/>
      <c r="V11" s="426"/>
      <c r="W11" s="260"/>
      <c r="X11" s="261"/>
    </row>
    <row r="12" spans="1:24" s="8" customFormat="1" ht="17.25" customHeight="1">
      <c r="A12" s="425"/>
      <c r="B12" s="256"/>
      <c r="C12" s="253"/>
      <c r="D12" s="254"/>
      <c r="E12" s="211"/>
      <c r="F12" s="299"/>
      <c r="G12" s="300"/>
      <c r="H12" s="257"/>
      <c r="I12" s="254"/>
      <c r="J12" s="212"/>
      <c r="K12" s="302"/>
      <c r="L12" s="256"/>
      <c r="M12" s="257"/>
      <c r="N12" s="254"/>
      <c r="O12" s="212"/>
      <c r="P12" s="302"/>
      <c r="Q12" s="256"/>
      <c r="R12" s="257"/>
      <c r="S12" s="254"/>
      <c r="T12" s="212"/>
      <c r="U12" s="302"/>
      <c r="V12" s="426"/>
      <c r="W12" s="260"/>
      <c r="X12" s="261"/>
    </row>
    <row r="13" spans="1:24" s="8" customFormat="1" ht="17.25" customHeight="1">
      <c r="A13" s="425"/>
      <c r="B13" s="256"/>
      <c r="C13" s="253"/>
      <c r="D13" s="254"/>
      <c r="E13" s="211"/>
      <c r="F13" s="299"/>
      <c r="G13" s="300"/>
      <c r="H13" s="257"/>
      <c r="I13" s="254"/>
      <c r="J13" s="212"/>
      <c r="K13" s="302"/>
      <c r="L13" s="256"/>
      <c r="M13" s="257"/>
      <c r="N13" s="254"/>
      <c r="O13" s="212"/>
      <c r="P13" s="302"/>
      <c r="Q13" s="256"/>
      <c r="R13" s="257"/>
      <c r="S13" s="254"/>
      <c r="T13" s="212"/>
      <c r="U13" s="302"/>
      <c r="V13" s="426"/>
      <c r="W13" s="260"/>
      <c r="X13" s="261"/>
    </row>
    <row r="14" spans="1:24" s="8" customFormat="1" ht="17.25" customHeight="1">
      <c r="A14" s="425"/>
      <c r="B14" s="256"/>
      <c r="C14" s="253"/>
      <c r="D14" s="254"/>
      <c r="E14" s="211"/>
      <c r="F14" s="299"/>
      <c r="G14" s="300"/>
      <c r="H14" s="257"/>
      <c r="I14" s="254"/>
      <c r="J14" s="212"/>
      <c r="K14" s="302"/>
      <c r="L14" s="256"/>
      <c r="M14" s="257"/>
      <c r="N14" s="254"/>
      <c r="O14" s="212"/>
      <c r="P14" s="302"/>
      <c r="Q14" s="256"/>
      <c r="R14" s="257"/>
      <c r="S14" s="254"/>
      <c r="T14" s="212"/>
      <c r="U14" s="302"/>
      <c r="V14" s="426"/>
      <c r="W14" s="260"/>
      <c r="X14" s="261"/>
    </row>
    <row r="15" spans="1:24" s="8" customFormat="1" ht="17.25" customHeight="1">
      <c r="A15" s="425"/>
      <c r="B15" s="256"/>
      <c r="C15" s="253"/>
      <c r="D15" s="254"/>
      <c r="E15" s="211"/>
      <c r="F15" s="299"/>
      <c r="G15" s="454"/>
      <c r="H15" s="257"/>
      <c r="I15" s="254"/>
      <c r="J15" s="212"/>
      <c r="K15" s="303"/>
      <c r="L15" s="256"/>
      <c r="M15" s="257"/>
      <c r="N15" s="254"/>
      <c r="O15" s="212"/>
      <c r="P15" s="303"/>
      <c r="Q15" s="256"/>
      <c r="R15" s="257"/>
      <c r="S15" s="258"/>
      <c r="T15" s="212"/>
      <c r="U15" s="303"/>
      <c r="V15" s="426"/>
      <c r="W15" s="260"/>
      <c r="X15" s="261"/>
    </row>
    <row r="16" spans="1:24" s="8" customFormat="1" ht="19.5" customHeight="1" thickBot="1">
      <c r="A16" s="456"/>
      <c r="B16" s="1222">
        <f>COUNTA(C8:C15)</f>
        <v>4</v>
      </c>
      <c r="C16" s="1099"/>
      <c r="D16" s="1100"/>
      <c r="E16" s="170">
        <f>SUM(E8:E15)</f>
        <v>9500</v>
      </c>
      <c r="F16" s="338">
        <f>SUM(F8:F15)</f>
        <v>0</v>
      </c>
      <c r="G16" s="1223">
        <f>COUNTA(H8:H15)</f>
        <v>2</v>
      </c>
      <c r="H16" s="1224"/>
      <c r="I16" s="1225"/>
      <c r="J16" s="105">
        <f>SUM(J8:J15)</f>
        <v>250</v>
      </c>
      <c r="K16" s="297">
        <f>SUM(K8:K15)</f>
        <v>0</v>
      </c>
      <c r="L16" s="1101">
        <f>COUNTA(M8:M15)</f>
        <v>4</v>
      </c>
      <c r="M16" s="1102"/>
      <c r="N16" s="1103"/>
      <c r="O16" s="105"/>
      <c r="P16" s="297">
        <f>SUM(P8:P15)</f>
        <v>0</v>
      </c>
      <c r="Q16" s="1101">
        <f>COUNTA(R8:R15)</f>
        <v>3</v>
      </c>
      <c r="R16" s="1102"/>
      <c r="S16" s="1103"/>
      <c r="T16" s="105">
        <f>SUM(T8:T15)</f>
        <v>0</v>
      </c>
      <c r="U16" s="298">
        <f>SUM(U8:U15)</f>
        <v>0</v>
      </c>
      <c r="V16" s="521"/>
      <c r="W16" s="70"/>
      <c r="X16" s="71"/>
    </row>
    <row r="17" spans="1:24" ht="15" customHeight="1">
      <c r="A17" s="266"/>
      <c r="B17" s="266"/>
      <c r="C17" s="267"/>
      <c r="D17" s="268"/>
      <c r="E17" s="269"/>
      <c r="F17" s="269"/>
      <c r="G17" s="269"/>
      <c r="H17" s="267"/>
      <c r="I17" s="270"/>
      <c r="J17" s="271"/>
      <c r="K17" s="269"/>
      <c r="L17" s="269"/>
      <c r="M17" s="267"/>
      <c r="N17" s="270"/>
      <c r="O17" s="271"/>
      <c r="P17" s="271"/>
      <c r="Q17" s="269"/>
      <c r="R17" s="267"/>
      <c r="S17" s="270"/>
      <c r="T17" s="271"/>
      <c r="U17" s="271"/>
      <c r="V17" s="1221" t="s">
        <v>769</v>
      </c>
      <c r="W17" s="1221"/>
      <c r="X17" s="1221"/>
    </row>
    <row r="18" spans="1:24" s="9" customFormat="1" ht="21" customHeight="1" thickBot="1">
      <c r="A18" s="1213" t="s">
        <v>1102</v>
      </c>
      <c r="B18" s="1214"/>
      <c r="C18" s="235" t="s">
        <v>1046</v>
      </c>
      <c r="D18" s="236"/>
      <c r="E18" s="237"/>
      <c r="F18" s="417"/>
      <c r="G18" s="1105" t="s">
        <v>771</v>
      </c>
      <c r="H18" s="1106"/>
      <c r="I18" s="1104">
        <f>E40+J40+O40+T40</f>
        <v>29300</v>
      </c>
      <c r="J18" s="1104"/>
      <c r="K18" s="1104"/>
      <c r="L18" s="418"/>
      <c r="M18" s="419"/>
      <c r="N18" s="182"/>
      <c r="O18" s="238"/>
      <c r="P18" s="238"/>
      <c r="Q18" s="238"/>
      <c r="R18" s="240"/>
      <c r="S18" s="182"/>
      <c r="T18" s="238"/>
      <c r="U18" s="238"/>
      <c r="V18" s="238"/>
      <c r="W18" s="1096">
        <f>尾張表紙!T42</f>
        <v>45778</v>
      </c>
      <c r="X18" s="1097"/>
    </row>
    <row r="19" spans="1:24" s="9" customFormat="1" ht="19.5" customHeight="1">
      <c r="A19" s="420" t="s">
        <v>1069</v>
      </c>
      <c r="B19" s="421" t="s">
        <v>232</v>
      </c>
      <c r="C19" s="422"/>
      <c r="D19" s="423"/>
      <c r="E19" s="424"/>
      <c r="F19" s="245" t="s">
        <v>1070</v>
      </c>
      <c r="G19" s="178" t="s">
        <v>233</v>
      </c>
      <c r="H19" s="178"/>
      <c r="I19" s="247"/>
      <c r="J19" s="248"/>
      <c r="K19" s="246" t="s">
        <v>1070</v>
      </c>
      <c r="L19" s="179" t="s">
        <v>236</v>
      </c>
      <c r="M19" s="178"/>
      <c r="N19" s="247"/>
      <c r="O19" s="248"/>
      <c r="P19" s="246" t="s">
        <v>1070</v>
      </c>
      <c r="Q19" s="179" t="s">
        <v>355</v>
      </c>
      <c r="R19" s="178"/>
      <c r="S19" s="247"/>
      <c r="T19" s="248"/>
      <c r="U19" s="246" t="s">
        <v>1070</v>
      </c>
      <c r="V19" s="179" t="s">
        <v>1071</v>
      </c>
      <c r="W19" s="178"/>
      <c r="X19" s="251"/>
    </row>
    <row r="20" spans="1:24" s="8" customFormat="1" ht="17.25" customHeight="1">
      <c r="A20" s="1233" t="s">
        <v>1334</v>
      </c>
      <c r="B20" s="256"/>
      <c r="C20" s="253" t="s">
        <v>1049</v>
      </c>
      <c r="D20" s="254" t="s">
        <v>1866</v>
      </c>
      <c r="E20" s="211">
        <v>2850</v>
      </c>
      <c r="F20" s="299"/>
      <c r="G20" s="443"/>
      <c r="H20" s="257" t="s">
        <v>1047</v>
      </c>
      <c r="I20" s="254"/>
      <c r="J20" s="212">
        <v>900</v>
      </c>
      <c r="K20" s="301"/>
      <c r="L20" s="256"/>
      <c r="M20" s="257" t="s">
        <v>1335</v>
      </c>
      <c r="N20" s="254" t="s">
        <v>4</v>
      </c>
      <c r="O20" s="212"/>
      <c r="P20" s="301"/>
      <c r="Q20" s="256"/>
      <c r="R20" s="257" t="s">
        <v>1048</v>
      </c>
      <c r="S20" s="258"/>
      <c r="T20" s="212">
        <v>100</v>
      </c>
      <c r="U20" s="301"/>
      <c r="V20" s="263"/>
      <c r="W20" s="260"/>
      <c r="X20" s="261"/>
    </row>
    <row r="21" spans="1:24" s="8" customFormat="1" ht="17.25" customHeight="1">
      <c r="A21" s="1232"/>
      <c r="B21" s="256"/>
      <c r="C21" s="253" t="s">
        <v>1050</v>
      </c>
      <c r="D21" s="254" t="s">
        <v>1866</v>
      </c>
      <c r="E21" s="211">
        <v>1550</v>
      </c>
      <c r="F21" s="299"/>
      <c r="G21" s="300"/>
      <c r="H21" s="257"/>
      <c r="I21" s="254"/>
      <c r="J21" s="212"/>
      <c r="K21" s="302"/>
      <c r="L21" s="256"/>
      <c r="M21" s="257" t="s">
        <v>1336</v>
      </c>
      <c r="N21" s="254" t="s">
        <v>4</v>
      </c>
      <c r="O21" s="212"/>
      <c r="P21" s="302"/>
      <c r="Q21" s="290"/>
      <c r="R21" s="257"/>
      <c r="S21" s="289"/>
      <c r="T21" s="212"/>
      <c r="U21" s="302"/>
      <c r="V21" s="263"/>
      <c r="W21" s="260"/>
      <c r="X21" s="261"/>
    </row>
    <row r="22" spans="1:24" s="8" customFormat="1" ht="17.25" customHeight="1">
      <c r="A22" s="1232"/>
      <c r="B22" s="256"/>
      <c r="C22" s="253" t="s">
        <v>1051</v>
      </c>
      <c r="D22" s="254" t="s">
        <v>1866</v>
      </c>
      <c r="E22" s="211">
        <v>1650</v>
      </c>
      <c r="F22" s="299"/>
      <c r="G22" s="300"/>
      <c r="H22" s="257"/>
      <c r="I22" s="254"/>
      <c r="J22" s="212"/>
      <c r="K22" s="302"/>
      <c r="L22" s="256"/>
      <c r="M22" s="257" t="s">
        <v>1337</v>
      </c>
      <c r="N22" s="254" t="s">
        <v>1143</v>
      </c>
      <c r="O22" s="212"/>
      <c r="P22" s="302"/>
      <c r="Q22" s="290"/>
      <c r="R22" s="257"/>
      <c r="S22" s="289"/>
      <c r="T22" s="212"/>
      <c r="U22" s="302"/>
      <c r="V22" s="263"/>
      <c r="W22" s="260"/>
      <c r="X22" s="261"/>
    </row>
    <row r="23" spans="1:24" s="8" customFormat="1" ht="17.25" customHeight="1">
      <c r="A23" s="1232"/>
      <c r="B23" s="256"/>
      <c r="C23" s="253" t="s">
        <v>1052</v>
      </c>
      <c r="D23" s="254" t="s">
        <v>1603</v>
      </c>
      <c r="E23" s="211">
        <v>900</v>
      </c>
      <c r="F23" s="299"/>
      <c r="G23" s="300"/>
      <c r="H23" s="257"/>
      <c r="I23" s="254"/>
      <c r="J23" s="212"/>
      <c r="K23" s="302"/>
      <c r="L23" s="256"/>
      <c r="M23" s="257" t="s">
        <v>1052</v>
      </c>
      <c r="N23" s="254" t="s">
        <v>1143</v>
      </c>
      <c r="O23" s="257"/>
      <c r="P23" s="302"/>
      <c r="Q23" s="290"/>
      <c r="R23" s="257"/>
      <c r="S23" s="289"/>
      <c r="T23" s="212"/>
      <c r="U23" s="302"/>
      <c r="V23" s="263"/>
      <c r="W23" s="260"/>
      <c r="X23" s="261"/>
    </row>
    <row r="24" spans="1:24" s="8" customFormat="1" ht="17.25" customHeight="1">
      <c r="A24" s="1232"/>
      <c r="B24" s="256" t="s">
        <v>1649</v>
      </c>
      <c r="C24" s="253" t="s">
        <v>1053</v>
      </c>
      <c r="D24" s="254" t="s">
        <v>1866</v>
      </c>
      <c r="E24" s="211">
        <v>1250</v>
      </c>
      <c r="F24" s="299"/>
      <c r="G24" s="300"/>
      <c r="H24" s="257"/>
      <c r="I24" s="254"/>
      <c r="J24" s="212"/>
      <c r="K24" s="302"/>
      <c r="L24" s="256"/>
      <c r="M24" s="257" t="s">
        <v>1053</v>
      </c>
      <c r="N24" s="254" t="s">
        <v>1143</v>
      </c>
      <c r="O24" s="212"/>
      <c r="P24" s="302"/>
      <c r="Q24" s="290"/>
      <c r="R24" s="257"/>
      <c r="S24" s="289"/>
      <c r="T24" s="212"/>
      <c r="U24" s="302"/>
      <c r="V24" s="263"/>
      <c r="W24" s="260"/>
      <c r="X24" s="261"/>
    </row>
    <row r="25" spans="1:24" s="8" customFormat="1" ht="17.25" customHeight="1">
      <c r="A25" s="1232"/>
      <c r="B25" s="256"/>
      <c r="C25" s="253"/>
      <c r="D25" s="254"/>
      <c r="E25" s="211"/>
      <c r="F25" s="299"/>
      <c r="G25" s="300"/>
      <c r="H25" s="257"/>
      <c r="I25" s="254"/>
      <c r="J25" s="212"/>
      <c r="K25" s="302"/>
      <c r="L25" s="290"/>
      <c r="M25" s="257"/>
      <c r="N25" s="254"/>
      <c r="O25" s="545"/>
      <c r="P25" s="302"/>
      <c r="Q25" s="660"/>
      <c r="R25" s="257"/>
      <c r="S25" s="289"/>
      <c r="T25" s="546"/>
      <c r="U25" s="302"/>
      <c r="V25" s="263" t="s">
        <v>12</v>
      </c>
      <c r="W25" s="262" t="s">
        <v>2002</v>
      </c>
      <c r="X25" s="261"/>
    </row>
    <row r="26" spans="1:24" s="8" customFormat="1" ht="17.25" customHeight="1">
      <c r="A26" s="1239"/>
      <c r="B26" s="465"/>
      <c r="C26" s="466"/>
      <c r="D26" s="444"/>
      <c r="E26" s="467"/>
      <c r="F26" s="490"/>
      <c r="G26" s="469"/>
      <c r="H26" s="470"/>
      <c r="I26" s="444"/>
      <c r="J26" s="471"/>
      <c r="K26" s="493"/>
      <c r="L26" s="518"/>
      <c r="M26" s="470"/>
      <c r="N26" s="444"/>
      <c r="O26" s="661"/>
      <c r="P26" s="493"/>
      <c r="Q26" s="662"/>
      <c r="R26" s="470"/>
      <c r="S26" s="519"/>
      <c r="T26" s="663"/>
      <c r="U26" s="493"/>
      <c r="V26" s="463" t="s">
        <v>1339</v>
      </c>
      <c r="W26" s="260"/>
      <c r="X26" s="261"/>
    </row>
    <row r="27" spans="1:24" s="8" customFormat="1" ht="17.25" customHeight="1">
      <c r="A27" s="1260" t="s">
        <v>1338</v>
      </c>
      <c r="B27" s="522"/>
      <c r="C27" s="523" t="s">
        <v>1013</v>
      </c>
      <c r="D27" s="525" t="s">
        <v>1866</v>
      </c>
      <c r="E27" s="183">
        <v>2200</v>
      </c>
      <c r="F27" s="512"/>
      <c r="G27" s="443"/>
      <c r="H27" s="524" t="s">
        <v>1013</v>
      </c>
      <c r="I27" s="525"/>
      <c r="J27" s="526">
        <v>450</v>
      </c>
      <c r="K27" s="515"/>
      <c r="L27" s="522"/>
      <c r="M27" s="524" t="s">
        <v>1013</v>
      </c>
      <c r="N27" s="525" t="s">
        <v>1187</v>
      </c>
      <c r="O27" s="526"/>
      <c r="P27" s="515"/>
      <c r="Q27" s="527"/>
      <c r="R27" s="524"/>
      <c r="S27" s="528"/>
      <c r="T27" s="526"/>
      <c r="U27" s="515"/>
      <c r="V27" s="463"/>
      <c r="W27" s="262" t="s">
        <v>2003</v>
      </c>
      <c r="X27" s="261"/>
    </row>
    <row r="28" spans="1:24" s="8" customFormat="1" ht="17.25" customHeight="1">
      <c r="A28" s="1260"/>
      <c r="B28" s="529"/>
      <c r="C28" s="553" t="s">
        <v>1054</v>
      </c>
      <c r="D28" s="531" t="s">
        <v>1866</v>
      </c>
      <c r="E28" s="554">
        <v>2100</v>
      </c>
      <c r="F28" s="490"/>
      <c r="G28" s="555"/>
      <c r="H28" s="530"/>
      <c r="I28" s="531"/>
      <c r="J28" s="532"/>
      <c r="K28" s="493"/>
      <c r="L28" s="529"/>
      <c r="M28" s="530" t="s">
        <v>1340</v>
      </c>
      <c r="N28" s="531" t="s">
        <v>1341</v>
      </c>
      <c r="O28" s="532"/>
      <c r="P28" s="493"/>
      <c r="Q28" s="533"/>
      <c r="R28" s="530"/>
      <c r="S28" s="534"/>
      <c r="T28" s="532"/>
      <c r="U28" s="493"/>
      <c r="V28" s="463"/>
      <c r="W28" s="262"/>
      <c r="X28" s="261"/>
    </row>
    <row r="29" spans="1:24" s="8" customFormat="1" ht="17.25" customHeight="1">
      <c r="A29" s="1260" t="s">
        <v>1342</v>
      </c>
      <c r="B29" s="263"/>
      <c r="C29" s="489" t="s">
        <v>1055</v>
      </c>
      <c r="D29" s="510" t="s">
        <v>1866</v>
      </c>
      <c r="E29" s="511">
        <v>5000</v>
      </c>
      <c r="F29" s="512"/>
      <c r="G29" s="451"/>
      <c r="H29" s="453" t="s">
        <v>1055</v>
      </c>
      <c r="I29" s="491"/>
      <c r="J29" s="492">
        <v>700</v>
      </c>
      <c r="K29" s="515"/>
      <c r="L29" s="263"/>
      <c r="M29" s="453" t="s">
        <v>1055</v>
      </c>
      <c r="N29" s="525" t="s">
        <v>4</v>
      </c>
      <c r="O29" s="492"/>
      <c r="P29" s="515"/>
      <c r="Q29" s="426"/>
      <c r="R29" s="470" t="s">
        <v>1055</v>
      </c>
      <c r="S29" s="519"/>
      <c r="T29" s="471">
        <v>200</v>
      </c>
      <c r="U29" s="515"/>
      <c r="V29" s="263"/>
      <c r="W29" s="262"/>
      <c r="X29" s="261"/>
    </row>
    <row r="30" spans="1:24" s="8" customFormat="1" ht="17.25" customHeight="1">
      <c r="A30" s="1260"/>
      <c r="B30" s="529"/>
      <c r="C30" s="553" t="s">
        <v>1056</v>
      </c>
      <c r="D30" s="444" t="s">
        <v>1866</v>
      </c>
      <c r="E30" s="467">
        <v>1250</v>
      </c>
      <c r="F30" s="490"/>
      <c r="G30" s="555"/>
      <c r="H30" s="530"/>
      <c r="I30" s="531"/>
      <c r="J30" s="532"/>
      <c r="K30" s="493"/>
      <c r="L30" s="529"/>
      <c r="M30" s="530" t="s">
        <v>1343</v>
      </c>
      <c r="N30" s="531" t="s">
        <v>1344</v>
      </c>
      <c r="O30" s="532"/>
      <c r="P30" s="493"/>
      <c r="Q30" s="533"/>
      <c r="R30" s="530"/>
      <c r="S30" s="534"/>
      <c r="T30" s="532"/>
      <c r="U30" s="493"/>
      <c r="V30" s="263"/>
      <c r="W30" s="260"/>
      <c r="X30" s="261"/>
    </row>
    <row r="31" spans="1:24" s="8" customFormat="1" ht="17.25" customHeight="1">
      <c r="A31" s="1260" t="s">
        <v>1348</v>
      </c>
      <c r="B31" s="522"/>
      <c r="C31" s="523" t="s">
        <v>1057</v>
      </c>
      <c r="D31" s="525" t="s">
        <v>1874</v>
      </c>
      <c r="E31" s="183">
        <v>2750</v>
      </c>
      <c r="F31" s="512"/>
      <c r="G31" s="443"/>
      <c r="H31" s="524" t="s">
        <v>1057</v>
      </c>
      <c r="I31" s="254" t="s">
        <v>36</v>
      </c>
      <c r="J31" s="526"/>
      <c r="K31" s="515"/>
      <c r="L31" s="522"/>
      <c r="M31" s="524" t="s">
        <v>1057</v>
      </c>
      <c r="N31" s="254" t="s">
        <v>37</v>
      </c>
      <c r="O31" s="526"/>
      <c r="P31" s="515"/>
      <c r="Q31" s="527"/>
      <c r="R31" s="524"/>
      <c r="S31" s="528"/>
      <c r="T31" s="526"/>
      <c r="U31" s="515"/>
      <c r="V31" s="263"/>
      <c r="W31" s="260"/>
      <c r="X31" s="261"/>
    </row>
    <row r="32" spans="1:24" s="8" customFormat="1" ht="17.25" customHeight="1">
      <c r="A32" s="1260"/>
      <c r="B32" s="508"/>
      <c r="C32" s="509" t="s">
        <v>1058</v>
      </c>
      <c r="D32" s="510" t="s">
        <v>1876</v>
      </c>
      <c r="E32" s="211">
        <v>1900</v>
      </c>
      <c r="F32" s="299"/>
      <c r="G32" s="513"/>
      <c r="H32" s="514" t="s">
        <v>1349</v>
      </c>
      <c r="I32" s="254" t="s">
        <v>103</v>
      </c>
      <c r="J32" s="433"/>
      <c r="K32" s="302"/>
      <c r="L32" s="508"/>
      <c r="M32" s="514" t="s">
        <v>1349</v>
      </c>
      <c r="N32" s="254" t="s">
        <v>104</v>
      </c>
      <c r="O32" s="433"/>
      <c r="P32" s="302"/>
      <c r="Q32" s="508"/>
      <c r="R32" s="470" t="s">
        <v>1350</v>
      </c>
      <c r="S32" s="254" t="s">
        <v>105</v>
      </c>
      <c r="T32" s="433"/>
      <c r="U32" s="302"/>
      <c r="V32" s="263"/>
      <c r="W32" s="260"/>
      <c r="X32" s="261"/>
    </row>
    <row r="33" spans="1:26" s="8" customFormat="1" ht="17.25" customHeight="1">
      <c r="A33" s="1260"/>
      <c r="B33" s="465"/>
      <c r="C33" s="466"/>
      <c r="D33" s="531"/>
      <c r="E33" s="554"/>
      <c r="F33" s="490"/>
      <c r="G33" s="469"/>
      <c r="H33" s="470"/>
      <c r="I33" s="444"/>
      <c r="J33" s="471"/>
      <c r="K33" s="472"/>
      <c r="L33" s="465"/>
      <c r="M33" s="470"/>
      <c r="N33" s="444"/>
      <c r="O33" s="471"/>
      <c r="P33" s="493"/>
      <c r="Q33" s="465"/>
      <c r="R33" s="470"/>
      <c r="S33" s="254"/>
      <c r="T33" s="471"/>
      <c r="U33" s="493"/>
      <c r="V33" s="263"/>
      <c r="W33" s="260"/>
      <c r="X33" s="261"/>
    </row>
    <row r="34" spans="1:26" s="8" customFormat="1" ht="17.25" customHeight="1">
      <c r="A34" s="1233" t="s">
        <v>1352</v>
      </c>
      <c r="B34" s="522"/>
      <c r="C34" s="523" t="s">
        <v>1059</v>
      </c>
      <c r="D34" s="510" t="s">
        <v>1750</v>
      </c>
      <c r="E34" s="511">
        <v>1100</v>
      </c>
      <c r="F34" s="512"/>
      <c r="G34" s="443"/>
      <c r="H34" s="524" t="s">
        <v>1353</v>
      </c>
      <c r="I34" s="525" t="s">
        <v>36</v>
      </c>
      <c r="J34" s="526"/>
      <c r="K34" s="301"/>
      <c r="L34" s="522"/>
      <c r="M34" s="524" t="s">
        <v>1353</v>
      </c>
      <c r="N34" s="525" t="s">
        <v>37</v>
      </c>
      <c r="O34" s="664"/>
      <c r="P34" s="515"/>
      <c r="Q34" s="522"/>
      <c r="R34" s="524"/>
      <c r="S34" s="611"/>
      <c r="T34" s="526"/>
      <c r="U34" s="515"/>
      <c r="V34" s="263"/>
      <c r="W34" s="262"/>
      <c r="X34" s="261"/>
    </row>
    <row r="35" spans="1:26" s="8" customFormat="1" ht="17.25" customHeight="1">
      <c r="A35" s="1232"/>
      <c r="B35" s="256"/>
      <c r="C35" s="253" t="s">
        <v>1060</v>
      </c>
      <c r="D35" s="254" t="s">
        <v>1866</v>
      </c>
      <c r="E35" s="211">
        <v>900</v>
      </c>
      <c r="F35" s="299"/>
      <c r="G35" s="300"/>
      <c r="H35" s="257" t="s">
        <v>1354</v>
      </c>
      <c r="I35" s="254"/>
      <c r="J35" s="212">
        <v>100</v>
      </c>
      <c r="K35" s="302"/>
      <c r="L35" s="256"/>
      <c r="M35" s="257" t="s">
        <v>1355</v>
      </c>
      <c r="N35" s="254" t="s">
        <v>1081</v>
      </c>
      <c r="O35" s="665">
        <v>0</v>
      </c>
      <c r="P35" s="302"/>
      <c r="Q35" s="256"/>
      <c r="R35" s="257" t="s">
        <v>1060</v>
      </c>
      <c r="S35" s="258"/>
      <c r="T35" s="212">
        <v>150</v>
      </c>
      <c r="U35" s="302"/>
      <c r="V35" s="263"/>
      <c r="W35" s="260"/>
      <c r="X35" s="261"/>
    </row>
    <row r="36" spans="1:26" s="8" customFormat="1" ht="17.25" customHeight="1">
      <c r="A36" s="1238"/>
      <c r="B36" s="508" t="s">
        <v>1282</v>
      </c>
      <c r="C36" s="253" t="s">
        <v>1061</v>
      </c>
      <c r="D36" s="254" t="s">
        <v>1874</v>
      </c>
      <c r="E36" s="211">
        <v>1200</v>
      </c>
      <c r="F36" s="299"/>
      <c r="G36" s="300"/>
      <c r="H36" s="257" t="s">
        <v>1356</v>
      </c>
      <c r="I36" s="254" t="s">
        <v>1357</v>
      </c>
      <c r="J36" s="212"/>
      <c r="K36" s="302"/>
      <c r="L36" s="256"/>
      <c r="M36" s="257" t="s">
        <v>1356</v>
      </c>
      <c r="N36" s="254" t="s">
        <v>1358</v>
      </c>
      <c r="O36" s="659"/>
      <c r="P36" s="302"/>
      <c r="Q36" s="256"/>
      <c r="R36" s="257" t="s">
        <v>1062</v>
      </c>
      <c r="S36" s="258"/>
      <c r="T36" s="462">
        <v>100</v>
      </c>
      <c r="U36" s="302"/>
      <c r="V36" s="263" t="s">
        <v>1282</v>
      </c>
      <c r="W36" s="262" t="s">
        <v>1359</v>
      </c>
      <c r="X36" s="261"/>
    </row>
    <row r="37" spans="1:26" s="8" customFormat="1" ht="17.25" customHeight="1">
      <c r="A37" s="666"/>
      <c r="B37" s="256"/>
      <c r="C37" s="253"/>
      <c r="D37" s="254"/>
      <c r="E37" s="211"/>
      <c r="F37" s="299"/>
      <c r="G37" s="300"/>
      <c r="H37" s="257"/>
      <c r="I37" s="254"/>
      <c r="J37" s="212"/>
      <c r="K37" s="302"/>
      <c r="L37" s="256"/>
      <c r="M37" s="257"/>
      <c r="N37" s="254"/>
      <c r="O37" s="212"/>
      <c r="P37" s="302"/>
      <c r="Q37" s="256"/>
      <c r="R37" s="257"/>
      <c r="S37" s="258"/>
      <c r="T37" s="212"/>
      <c r="U37" s="302"/>
      <c r="V37" s="263"/>
      <c r="W37" s="260"/>
      <c r="X37" s="261"/>
    </row>
    <row r="38" spans="1:26" s="8" customFormat="1" ht="17.25" customHeight="1">
      <c r="A38" s="425"/>
      <c r="B38" s="256"/>
      <c r="C38" s="253"/>
      <c r="D38" s="254"/>
      <c r="E38" s="211"/>
      <c r="F38" s="299"/>
      <c r="G38" s="300"/>
      <c r="H38" s="257"/>
      <c r="I38" s="254"/>
      <c r="J38" s="212"/>
      <c r="K38" s="302"/>
      <c r="L38" s="256"/>
      <c r="M38" s="257"/>
      <c r="N38" s="254"/>
      <c r="O38" s="212"/>
      <c r="P38" s="302"/>
      <c r="Q38" s="290"/>
      <c r="R38" s="257"/>
      <c r="S38" s="289"/>
      <c r="T38" s="212"/>
      <c r="U38" s="302"/>
      <c r="V38" s="263"/>
      <c r="W38" s="260"/>
      <c r="X38" s="261"/>
    </row>
    <row r="39" spans="1:26" s="8" customFormat="1" ht="17.25" customHeight="1">
      <c r="A39" s="425"/>
      <c r="B39" s="256"/>
      <c r="C39" s="253"/>
      <c r="D39" s="667"/>
      <c r="E39" s="211"/>
      <c r="F39" s="299"/>
      <c r="G39" s="454"/>
      <c r="H39" s="257"/>
      <c r="I39" s="667"/>
      <c r="J39" s="212"/>
      <c r="K39" s="303"/>
      <c r="L39" s="256"/>
      <c r="M39" s="257"/>
      <c r="N39" s="667"/>
      <c r="O39" s="212"/>
      <c r="P39" s="303"/>
      <c r="Q39" s="290"/>
      <c r="R39" s="257"/>
      <c r="S39" s="289"/>
      <c r="T39" s="212"/>
      <c r="U39" s="303"/>
      <c r="V39" s="263"/>
      <c r="W39" s="260"/>
      <c r="X39" s="261"/>
      <c r="Z39" s="668"/>
    </row>
    <row r="40" spans="1:26" s="8" customFormat="1" ht="19.5" customHeight="1" thickBot="1">
      <c r="A40" s="456"/>
      <c r="B40" s="1252">
        <f>COUNTA(C20:C39)</f>
        <v>14</v>
      </c>
      <c r="C40" s="1253"/>
      <c r="D40" s="1254"/>
      <c r="E40" s="170">
        <f>SUM(E20:E39)</f>
        <v>26600</v>
      </c>
      <c r="F40" s="338">
        <f>SUM(F20:F39)</f>
        <v>0</v>
      </c>
      <c r="G40" s="1223">
        <f>COUNTA(H20:H39)</f>
        <v>8</v>
      </c>
      <c r="H40" s="1224"/>
      <c r="I40" s="1225"/>
      <c r="J40" s="105">
        <f>SUM(J20:J39)</f>
        <v>2150</v>
      </c>
      <c r="K40" s="297">
        <f>SUM(K20:K39)</f>
        <v>0</v>
      </c>
      <c r="L40" s="1101">
        <f>COUNTA(M20:M39)</f>
        <v>14</v>
      </c>
      <c r="M40" s="1102"/>
      <c r="N40" s="1103"/>
      <c r="O40" s="105">
        <f>SUM(O25:O39)</f>
        <v>0</v>
      </c>
      <c r="P40" s="297">
        <f>SUM(P20:P39)</f>
        <v>0</v>
      </c>
      <c r="Q40" s="1101">
        <f>COUNTA(R20:R39)</f>
        <v>5</v>
      </c>
      <c r="R40" s="1102"/>
      <c r="S40" s="1103"/>
      <c r="T40" s="105">
        <f>SUM(T20:T39)</f>
        <v>550</v>
      </c>
      <c r="U40" s="298">
        <f>SUM(U20:U39)</f>
        <v>0</v>
      </c>
      <c r="V40" s="669"/>
      <c r="W40" s="70"/>
      <c r="X40" s="71"/>
    </row>
    <row r="41" spans="1:26" s="8" customFormat="1" ht="14.25" customHeight="1">
      <c r="A41" s="622"/>
      <c r="C41" s="36"/>
      <c r="D41" s="37"/>
      <c r="E41" s="38"/>
      <c r="F41" s="38"/>
      <c r="H41" s="36"/>
      <c r="I41" s="37"/>
      <c r="J41" s="38"/>
      <c r="K41" s="38"/>
      <c r="M41" s="36"/>
      <c r="N41" s="37"/>
      <c r="O41" s="38"/>
      <c r="P41" s="38"/>
      <c r="R41" s="36"/>
      <c r="S41" s="37"/>
      <c r="T41" s="38"/>
      <c r="U41" s="38"/>
      <c r="W41" s="36"/>
      <c r="X41" s="38"/>
    </row>
    <row r="42" spans="1:26" s="8" customFormat="1" ht="14.25" customHeight="1">
      <c r="A42" s="622"/>
      <c r="C42" s="36"/>
      <c r="D42" s="37"/>
      <c r="E42" s="38"/>
      <c r="F42" s="38"/>
      <c r="H42" s="36"/>
      <c r="I42" s="37"/>
      <c r="J42" s="38"/>
      <c r="K42" s="38"/>
      <c r="M42" s="36"/>
      <c r="N42" s="37"/>
      <c r="O42" s="38"/>
      <c r="P42" s="38"/>
      <c r="R42" s="36"/>
      <c r="S42" s="37"/>
      <c r="T42" s="38"/>
      <c r="U42" s="38"/>
      <c r="W42" s="36"/>
      <c r="X42" s="38"/>
    </row>
    <row r="43" spans="1:26" s="8" customFormat="1" ht="14.25" customHeight="1">
      <c r="A43" s="622"/>
      <c r="C43" s="36"/>
      <c r="D43" s="37"/>
      <c r="E43" s="38"/>
      <c r="F43" s="38"/>
      <c r="H43" s="36"/>
      <c r="I43" s="37"/>
      <c r="J43" s="38"/>
      <c r="K43" s="38"/>
      <c r="M43" s="36"/>
      <c r="N43" s="37"/>
      <c r="O43" s="38"/>
      <c r="P43" s="38"/>
      <c r="R43" s="36"/>
      <c r="S43" s="37"/>
      <c r="T43" s="38"/>
      <c r="U43" s="38"/>
      <c r="W43" s="36"/>
      <c r="X43" s="38"/>
    </row>
    <row r="44" spans="1:26" s="8" customFormat="1" ht="14.25" customHeight="1">
      <c r="A44" s="622"/>
      <c r="C44" s="36"/>
      <c r="D44" s="37"/>
      <c r="E44" s="38"/>
      <c r="F44" s="38"/>
      <c r="H44" s="36"/>
      <c r="I44" s="37"/>
      <c r="J44" s="38"/>
      <c r="K44" s="38"/>
      <c r="M44" s="36"/>
      <c r="N44" s="37"/>
      <c r="O44" s="38"/>
      <c r="P44" s="38"/>
      <c r="R44" s="36"/>
      <c r="S44" s="37"/>
      <c r="T44" s="38"/>
      <c r="U44" s="38"/>
      <c r="W44" s="36"/>
      <c r="X44" s="38"/>
    </row>
    <row r="45" spans="1:26" s="8" customFormat="1" ht="14.25" customHeight="1">
      <c r="A45" s="622"/>
      <c r="C45" s="36"/>
      <c r="D45" s="37"/>
      <c r="E45" s="38"/>
      <c r="F45" s="38"/>
      <c r="H45" s="36"/>
      <c r="I45" s="37"/>
      <c r="J45" s="38"/>
      <c r="K45" s="38"/>
      <c r="M45" s="36"/>
      <c r="N45" s="37"/>
      <c r="O45" s="38"/>
      <c r="P45" s="38"/>
      <c r="R45" s="36"/>
      <c r="S45" s="37"/>
      <c r="T45" s="38"/>
      <c r="U45" s="38"/>
      <c r="W45" s="36"/>
      <c r="X45" s="38"/>
    </row>
    <row r="46" spans="1:26" s="8" customFormat="1" ht="14.25" customHeight="1">
      <c r="A46" s="622"/>
      <c r="C46" s="36"/>
      <c r="D46" s="37"/>
      <c r="E46" s="38"/>
      <c r="F46" s="38"/>
      <c r="H46" s="36"/>
      <c r="I46" s="37"/>
      <c r="J46" s="38"/>
      <c r="K46" s="38"/>
      <c r="M46" s="36"/>
      <c r="N46" s="37"/>
      <c r="O46" s="38"/>
      <c r="P46" s="38"/>
      <c r="R46" s="36"/>
      <c r="S46" s="37"/>
      <c r="T46" s="38"/>
      <c r="U46" s="38"/>
      <c r="W46" s="36"/>
      <c r="X46" s="38"/>
    </row>
    <row r="47" spans="1:26" s="8" customFormat="1" ht="14.25" customHeight="1">
      <c r="A47" s="622"/>
      <c r="C47" s="36"/>
      <c r="D47" s="37"/>
      <c r="E47" s="38"/>
      <c r="F47" s="38"/>
      <c r="H47" s="36"/>
      <c r="I47" s="37"/>
      <c r="J47" s="38"/>
      <c r="K47" s="38"/>
      <c r="M47" s="36"/>
      <c r="N47" s="37"/>
      <c r="O47" s="38"/>
      <c r="P47" s="38"/>
      <c r="R47" s="36"/>
      <c r="S47" s="37"/>
      <c r="T47" s="38"/>
      <c r="U47" s="38"/>
      <c r="W47" s="36"/>
      <c r="X47" s="38"/>
    </row>
    <row r="48" spans="1:26" s="8" customFormat="1" ht="14.25" customHeight="1">
      <c r="A48" s="622"/>
      <c r="C48" s="36"/>
      <c r="D48" s="37"/>
      <c r="E48" s="38"/>
      <c r="F48" s="38"/>
      <c r="H48" s="36"/>
      <c r="I48" s="37"/>
      <c r="J48" s="38"/>
      <c r="K48" s="38"/>
      <c r="M48" s="36"/>
      <c r="N48" s="37"/>
      <c r="O48" s="38"/>
      <c r="P48" s="38"/>
      <c r="R48" s="36"/>
      <c r="S48" s="37"/>
      <c r="T48" s="38"/>
      <c r="U48" s="38"/>
      <c r="W48" s="36"/>
      <c r="X48" s="38"/>
    </row>
    <row r="49" spans="1:24" s="8" customFormat="1" ht="14.25" customHeight="1">
      <c r="A49" s="622"/>
      <c r="C49" s="36"/>
      <c r="D49" s="37"/>
      <c r="E49" s="38"/>
      <c r="F49" s="38"/>
      <c r="H49" s="36"/>
      <c r="I49" s="37"/>
      <c r="J49" s="38"/>
      <c r="K49" s="38"/>
      <c r="M49" s="36"/>
      <c r="N49" s="37"/>
      <c r="O49" s="38"/>
      <c r="P49" s="38"/>
      <c r="R49" s="36"/>
      <c r="S49" s="37"/>
      <c r="T49" s="38"/>
      <c r="U49" s="38"/>
      <c r="W49" s="36"/>
      <c r="X49" s="38"/>
    </row>
    <row r="50" spans="1:24" s="8" customFormat="1" ht="14.25" customHeight="1">
      <c r="A50" s="622"/>
      <c r="C50" s="36"/>
      <c r="D50" s="37"/>
      <c r="E50" s="38"/>
      <c r="F50" s="38"/>
      <c r="H50" s="36"/>
      <c r="I50" s="37"/>
      <c r="J50" s="38"/>
      <c r="K50" s="38"/>
      <c r="M50" s="36"/>
      <c r="N50" s="37"/>
      <c r="O50" s="38"/>
      <c r="P50" s="38"/>
      <c r="R50" s="36"/>
      <c r="S50" s="37"/>
      <c r="T50" s="38"/>
      <c r="U50" s="38"/>
      <c r="W50" s="36"/>
      <c r="X50" s="38"/>
    </row>
    <row r="51" spans="1:24" s="8" customFormat="1" ht="14.25" customHeight="1">
      <c r="A51" s="622"/>
      <c r="C51" s="36"/>
      <c r="D51" s="37"/>
      <c r="E51" s="38"/>
      <c r="F51" s="38"/>
      <c r="H51" s="36"/>
      <c r="I51" s="37"/>
      <c r="J51" s="38"/>
      <c r="K51" s="38"/>
      <c r="M51" s="36"/>
      <c r="N51" s="37"/>
      <c r="O51" s="38"/>
      <c r="P51" s="38"/>
      <c r="R51" s="36"/>
      <c r="S51" s="37"/>
      <c r="T51" s="38"/>
      <c r="U51" s="38"/>
      <c r="W51" s="36"/>
      <c r="X51" s="38"/>
    </row>
    <row r="52" spans="1:24" s="8" customFormat="1" ht="14.25" customHeight="1">
      <c r="A52" s="622"/>
      <c r="C52" s="36"/>
      <c r="D52" s="37"/>
      <c r="E52" s="38"/>
      <c r="F52" s="38"/>
      <c r="H52" s="36"/>
      <c r="I52" s="37"/>
      <c r="J52" s="38"/>
      <c r="K52" s="38"/>
      <c r="M52" s="36"/>
      <c r="N52" s="37"/>
      <c r="O52" s="38"/>
      <c r="P52" s="38"/>
      <c r="R52" s="36"/>
      <c r="S52" s="37"/>
      <c r="T52" s="38"/>
      <c r="U52" s="38"/>
      <c r="W52" s="36"/>
      <c r="X52" s="38"/>
    </row>
    <row r="53" spans="1:24" s="8" customFormat="1" ht="14.25" customHeight="1">
      <c r="A53" s="622"/>
      <c r="C53" s="36"/>
      <c r="D53" s="37"/>
      <c r="E53" s="38"/>
      <c r="F53" s="38"/>
      <c r="H53" s="36"/>
      <c r="I53" s="37"/>
      <c r="J53" s="38"/>
      <c r="K53" s="38"/>
      <c r="M53" s="36"/>
      <c r="N53" s="37"/>
      <c r="O53" s="38"/>
      <c r="P53" s="38"/>
      <c r="R53" s="36"/>
      <c r="S53" s="37"/>
      <c r="T53" s="38"/>
      <c r="U53" s="38"/>
      <c r="W53" s="36"/>
      <c r="X53" s="38"/>
    </row>
    <row r="54" spans="1:24" s="8" customFormat="1" ht="14.25" customHeight="1">
      <c r="A54" s="622"/>
      <c r="C54" s="36"/>
      <c r="D54" s="37"/>
      <c r="E54" s="38"/>
      <c r="F54" s="38"/>
      <c r="H54" s="36"/>
      <c r="I54" s="37"/>
      <c r="J54" s="38"/>
      <c r="K54" s="38"/>
      <c r="M54" s="144"/>
      <c r="N54" s="37"/>
      <c r="O54" s="38"/>
      <c r="P54" s="38"/>
      <c r="R54" s="144"/>
      <c r="S54" s="37"/>
      <c r="T54" s="38"/>
      <c r="U54" s="38"/>
      <c r="W54" s="36"/>
      <c r="X54" s="38"/>
    </row>
    <row r="55" spans="1:24" s="8" customFormat="1" ht="14.25" customHeight="1">
      <c r="A55" s="622"/>
      <c r="C55" s="36"/>
      <c r="D55" s="37"/>
      <c r="E55" s="38"/>
      <c r="F55" s="38"/>
      <c r="H55" s="36"/>
      <c r="I55" s="37"/>
      <c r="J55" s="38"/>
      <c r="K55" s="38"/>
      <c r="M55" s="36"/>
      <c r="N55" s="37"/>
      <c r="O55" s="38"/>
      <c r="P55" s="38"/>
      <c r="R55" s="36"/>
      <c r="S55" s="37"/>
      <c r="T55" s="38"/>
      <c r="U55" s="38"/>
      <c r="W55" s="36"/>
      <c r="X55" s="38"/>
    </row>
    <row r="56" spans="1:24" s="8" customFormat="1" ht="14.25" customHeight="1">
      <c r="A56" s="622"/>
      <c r="C56" s="36"/>
      <c r="D56" s="37"/>
      <c r="E56" s="38"/>
      <c r="F56" s="38"/>
      <c r="H56" s="36"/>
      <c r="I56" s="37"/>
      <c r="J56" s="38"/>
      <c r="K56" s="38"/>
      <c r="M56" s="36"/>
      <c r="N56" s="37"/>
      <c r="O56" s="38"/>
      <c r="P56" s="38"/>
      <c r="R56" s="36"/>
      <c r="S56" s="37"/>
      <c r="T56" s="38"/>
      <c r="U56" s="38"/>
      <c r="W56" s="36"/>
      <c r="X56" s="38"/>
    </row>
    <row r="57" spans="1:24" s="8" customFormat="1" ht="14.25" customHeight="1">
      <c r="A57" s="622"/>
      <c r="C57" s="36"/>
      <c r="D57" s="37"/>
      <c r="E57" s="38"/>
      <c r="F57" s="38"/>
      <c r="H57" s="36"/>
      <c r="I57" s="37"/>
      <c r="J57" s="38"/>
      <c r="K57" s="38"/>
      <c r="M57" s="36"/>
      <c r="N57" s="37"/>
      <c r="O57" s="38"/>
      <c r="P57" s="38"/>
      <c r="R57" s="36"/>
      <c r="S57" s="37"/>
      <c r="T57" s="38"/>
      <c r="U57" s="38"/>
      <c r="W57" s="36"/>
      <c r="X57" s="38"/>
    </row>
    <row r="58" spans="1:24" s="8" customFormat="1" ht="14.25" customHeight="1">
      <c r="A58" s="622"/>
      <c r="C58" s="36"/>
      <c r="D58" s="37"/>
      <c r="E58" s="38"/>
      <c r="F58" s="38"/>
      <c r="H58" s="36"/>
      <c r="I58" s="37"/>
      <c r="J58" s="38"/>
      <c r="K58" s="38"/>
      <c r="M58" s="36"/>
      <c r="N58" s="37"/>
      <c r="O58" s="38"/>
      <c r="P58" s="38"/>
      <c r="R58" s="36"/>
      <c r="S58" s="37"/>
      <c r="T58" s="38"/>
      <c r="U58" s="38"/>
      <c r="W58" s="36"/>
      <c r="X58" s="38"/>
    </row>
  </sheetData>
  <mergeCells count="29">
    <mergeCell ref="B16:D16"/>
    <mergeCell ref="Q40:S40"/>
    <mergeCell ref="B40:D40"/>
    <mergeCell ref="G40:I40"/>
    <mergeCell ref="L40:N40"/>
    <mergeCell ref="A18:B18"/>
    <mergeCell ref="A20:A26"/>
    <mergeCell ref="A34:A36"/>
    <mergeCell ref="A27:A28"/>
    <mergeCell ref="A29:A30"/>
    <mergeCell ref="A31:A33"/>
    <mergeCell ref="W18:X18"/>
    <mergeCell ref="G6:H6"/>
    <mergeCell ref="G18:H18"/>
    <mergeCell ref="L16:N16"/>
    <mergeCell ref="Q16:S16"/>
    <mergeCell ref="V17:X17"/>
    <mergeCell ref="I6:K6"/>
    <mergeCell ref="I18:K18"/>
    <mergeCell ref="G16:I16"/>
    <mergeCell ref="V2:X4"/>
    <mergeCell ref="C3:H4"/>
    <mergeCell ref="W6:X6"/>
    <mergeCell ref="K3:M4"/>
    <mergeCell ref="P1:U4"/>
    <mergeCell ref="V5:X5"/>
    <mergeCell ref="K1:M2"/>
    <mergeCell ref="B1:H2"/>
    <mergeCell ref="A6:B6"/>
  </mergeCells>
  <phoneticPr fontId="19"/>
  <dataValidations count="1">
    <dataValidation type="whole" operator="lessThanOrEqual" showInputMessage="1" showErrorMessage="1" sqref="F20:F39 K20:K39 P20:P39 U20:U39 F8:F15 K8:K15 P8:P15 U8:U15" xr:uid="{00000000-0002-0000-2100-000000000000}">
      <formula1>E8</formula1>
    </dataValidation>
  </dataValidations>
  <hyperlinks>
    <hyperlink ref="V17:X17" location="尾張表紙!A1" display="尾張表紙へ戻る" xr:uid="{00000000-0004-0000-2100-000000000000}"/>
    <hyperlink ref="V5:X5" location="尾張表紙!A1" display="尾張表紙へ戻る" xr:uid="{00000000-0004-0000-2100-000001000000}"/>
  </hyperlinks>
  <printOptions horizontalCentered="1" verticalCentered="1"/>
  <pageMargins left="0.59055118110236227" right="0.59055118110236227" top="0.47244094488188981" bottom="0.47244094488188981" header="0.11811023622047245" footer="0.11811023622047245"/>
  <pageSetup paperSize="9" scale="82" firstPageNumber="34" orientation="landscape" useFirstPageNumber="1" horizontalDpi="4294967292" verticalDpi="300" r:id="rId1"/>
  <headerFooter alignWithMargins="0">
    <oddFooter>&amp;C－&amp;P－&amp;R中日興業（株）</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1:F31"/>
  <sheetViews>
    <sheetView showGridLines="0" workbookViewId="0"/>
  </sheetViews>
  <sheetFormatPr defaultRowHeight="17.25"/>
  <cols>
    <col min="1" max="16384" width="9" style="671"/>
  </cols>
  <sheetData>
    <row r="1" spans="3:6" s="670" customFormat="1" ht="30" customHeight="1">
      <c r="C1" s="671"/>
      <c r="D1" s="671"/>
      <c r="E1" s="671"/>
      <c r="F1" s="671"/>
    </row>
    <row r="2" spans="3:6" s="670" customFormat="1" ht="30" customHeight="1">
      <c r="C2" s="671"/>
      <c r="D2" s="671"/>
      <c r="E2" s="671"/>
      <c r="F2" s="671"/>
    </row>
    <row r="3" spans="3:6" ht="24.95" customHeight="1"/>
    <row r="4" spans="3:6" s="672" customFormat="1" ht="18" customHeight="1"/>
    <row r="5" spans="3:6" s="672" customFormat="1" ht="18" customHeight="1"/>
    <row r="6" spans="3:6" s="672" customFormat="1" ht="18" customHeight="1"/>
    <row r="7" spans="3:6" s="672" customFormat="1" ht="18" customHeight="1"/>
    <row r="8" spans="3:6" s="672" customFormat="1" ht="18" customHeight="1"/>
    <row r="9" spans="3:6" s="672" customFormat="1" ht="18" customHeight="1"/>
    <row r="10" spans="3:6" s="672" customFormat="1" ht="18" customHeight="1"/>
    <row r="11" spans="3:6" s="672" customFormat="1" ht="18" customHeight="1"/>
    <row r="12" spans="3:6" s="672" customFormat="1" ht="18" customHeight="1"/>
    <row r="13" spans="3:6" s="672" customFormat="1" ht="18" customHeight="1"/>
    <row r="14" spans="3:6" s="672" customFormat="1" ht="18" customHeight="1"/>
    <row r="15" spans="3:6" s="672" customFormat="1" ht="18" customHeight="1"/>
    <row r="16" spans="3:6" s="672" customFormat="1" ht="18" customHeight="1"/>
    <row r="17" s="672" customFormat="1" ht="18" customHeight="1"/>
    <row r="18" s="672" customFormat="1" ht="18" customHeight="1"/>
    <row r="19" s="672" customFormat="1" ht="18" customHeight="1"/>
    <row r="20" s="672" customFormat="1" ht="18" customHeight="1"/>
    <row r="21" s="672" customFormat="1" ht="18" customHeight="1"/>
    <row r="22" s="672" customFormat="1" ht="18" customHeight="1"/>
    <row r="23" s="672" customFormat="1" ht="18" customHeight="1"/>
    <row r="24" s="672" customFormat="1" ht="18" customHeight="1"/>
    <row r="25" ht="21.95" customHeight="1"/>
    <row r="26" s="672" customFormat="1" ht="18" customHeight="1"/>
    <row r="27" s="672" customFormat="1" ht="18" customHeight="1"/>
    <row r="28" s="672" customFormat="1" ht="18" customHeight="1"/>
    <row r="29" s="672" customFormat="1" ht="18" customHeight="1"/>
    <row r="30" s="672" customFormat="1" ht="18" customHeight="1"/>
    <row r="31" s="672" customFormat="1"/>
  </sheetData>
  <sheetProtection sheet="1" objects="1" scenarios="1"/>
  <phoneticPr fontId="7"/>
  <pageMargins left="0.66" right="0.53" top="0.39" bottom="0.66" header="0.36" footer="0.51200000000000001"/>
  <pageSetup paperSize="9" scale="9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indexed="11"/>
    <pageSetUpPr fitToPage="1"/>
  </sheetPr>
  <dimension ref="A1:X48"/>
  <sheetViews>
    <sheetView showGridLines="0" showZeros="0" zoomScale="75" workbookViewId="0"/>
  </sheetViews>
  <sheetFormatPr defaultRowHeight="13.5"/>
  <cols>
    <col min="1" max="1" width="2.375" style="1" customWidth="1"/>
    <col min="2" max="2" width="4.125" style="1" customWidth="1"/>
    <col min="3" max="3" width="9.625" style="5" customWidth="1"/>
    <col min="4" max="4" width="3.625" style="5" customWidth="1"/>
    <col min="5" max="6" width="11.25" style="5" customWidth="1"/>
    <col min="7" max="7" width="3.625" style="2" customWidth="1"/>
    <col min="8" max="8" width="8.75" style="2" customWidth="1"/>
    <col min="9" max="9" width="8.75" style="5" customWidth="1"/>
    <col min="10" max="10" width="3.625" style="3" customWidth="1"/>
    <col min="11" max="11" width="8.75" style="3" customWidth="1"/>
    <col min="12" max="12" width="8.75" style="2" customWidth="1"/>
    <col min="13" max="13" width="3.625" style="3" customWidth="1"/>
    <col min="14" max="14" width="8.75" style="3" customWidth="1"/>
    <col min="15" max="15" width="8.75" style="2" customWidth="1"/>
    <col min="16" max="16" width="3.625" style="5" customWidth="1"/>
    <col min="17" max="17" width="8.625" style="5" customWidth="1"/>
    <col min="18" max="18" width="8.625" style="3" customWidth="1"/>
    <col min="19" max="19" width="4.5" style="5" customWidth="1"/>
    <col min="20" max="20" width="10.625" style="5" customWidth="1"/>
    <col min="21" max="21" width="10.625" style="3" customWidth="1"/>
    <col min="25" max="16384" width="9" style="1"/>
  </cols>
  <sheetData>
    <row r="1" spans="1:23" s="30" customFormat="1" ht="18.75" customHeight="1">
      <c r="A1" s="195" t="s">
        <v>231</v>
      </c>
      <c r="B1" s="196"/>
      <c r="C1" s="196"/>
      <c r="D1" s="1279"/>
      <c r="E1" s="1279"/>
      <c r="F1" s="1279"/>
      <c r="G1" s="1279"/>
      <c r="H1" s="1280"/>
      <c r="I1" s="195" t="s">
        <v>235</v>
      </c>
      <c r="J1" s="1192"/>
      <c r="K1" s="1192"/>
      <c r="L1" s="1193"/>
      <c r="M1" s="195" t="s">
        <v>234</v>
      </c>
      <c r="N1" s="197"/>
      <c r="O1" s="1084"/>
      <c r="P1" s="1084"/>
      <c r="Q1" s="1084"/>
      <c r="R1" s="1085"/>
      <c r="S1" s="203" t="s">
        <v>1360</v>
      </c>
      <c r="T1" s="196"/>
      <c r="U1" s="198"/>
    </row>
    <row r="2" spans="1:23" s="30" customFormat="1" ht="18" customHeight="1">
      <c r="A2" s="199"/>
      <c r="B2" s="200"/>
      <c r="C2" s="210"/>
      <c r="D2" s="1281"/>
      <c r="E2" s="1281"/>
      <c r="F2" s="1281"/>
      <c r="G2" s="1281"/>
      <c r="H2" s="1282"/>
      <c r="I2" s="199"/>
      <c r="J2" s="1194"/>
      <c r="K2" s="1194"/>
      <c r="L2" s="1195"/>
      <c r="M2" s="201"/>
      <c r="N2" s="202"/>
      <c r="O2" s="1086"/>
      <c r="P2" s="1086"/>
      <c r="Q2" s="1086"/>
      <c r="R2" s="1087"/>
      <c r="S2" s="1269"/>
      <c r="T2" s="1270"/>
      <c r="U2" s="1271"/>
      <c r="W2" s="34"/>
    </row>
    <row r="3" spans="1:23" s="30" customFormat="1" ht="24" customHeight="1">
      <c r="A3" s="203" t="s">
        <v>1063</v>
      </c>
      <c r="B3" s="673"/>
      <c r="C3" s="204"/>
      <c r="D3" s="1275"/>
      <c r="E3" s="1275"/>
      <c r="F3" s="1275"/>
      <c r="G3" s="1275"/>
      <c r="H3" s="1276"/>
      <c r="I3" s="205" t="s">
        <v>1064</v>
      </c>
      <c r="J3" s="1137">
        <f>F23+I23+L23+O23+F32+I32+O32</f>
        <v>0</v>
      </c>
      <c r="K3" s="1137"/>
      <c r="L3" s="1138"/>
      <c r="M3" s="206"/>
      <c r="N3" s="674"/>
      <c r="O3" s="1086"/>
      <c r="P3" s="1086"/>
      <c r="Q3" s="1086"/>
      <c r="R3" s="1087"/>
      <c r="S3" s="1269"/>
      <c r="T3" s="1270"/>
      <c r="U3" s="1271"/>
    </row>
    <row r="4" spans="1:23" s="30" customFormat="1" ht="18" customHeight="1">
      <c r="A4" s="207"/>
      <c r="B4" s="208"/>
      <c r="C4" s="208"/>
      <c r="D4" s="1277"/>
      <c r="E4" s="1277"/>
      <c r="F4" s="1277"/>
      <c r="G4" s="1277"/>
      <c r="H4" s="1278"/>
      <c r="I4" s="207"/>
      <c r="J4" s="1139"/>
      <c r="K4" s="1139"/>
      <c r="L4" s="1140" t="s">
        <v>237</v>
      </c>
      <c r="M4" s="209"/>
      <c r="N4" s="210"/>
      <c r="O4" s="1088"/>
      <c r="P4" s="1088"/>
      <c r="Q4" s="1088"/>
      <c r="R4" s="1089"/>
      <c r="S4" s="1272"/>
      <c r="T4" s="1273"/>
      <c r="U4" s="1274"/>
    </row>
    <row r="5" spans="1:23" s="9" customFormat="1" ht="23.25" customHeight="1">
      <c r="A5" s="350" t="s">
        <v>1554</v>
      </c>
      <c r="C5" s="352"/>
      <c r="D5" s="352"/>
      <c r="F5" s="675"/>
      <c r="N5" s="1204" t="s">
        <v>705</v>
      </c>
      <c r="O5" s="1204"/>
      <c r="P5" s="1283">
        <f>U43</f>
        <v>0</v>
      </c>
      <c r="Q5" s="1284"/>
      <c r="R5" s="1284"/>
      <c r="U5" s="25"/>
    </row>
    <row r="6" spans="1:23" s="9" customFormat="1" ht="3" customHeight="1" thickBot="1">
      <c r="C6" s="676"/>
      <c r="D6" s="677"/>
      <c r="E6" s="677"/>
      <c r="F6" s="355"/>
      <c r="G6" s="14"/>
      <c r="H6" s="14"/>
      <c r="J6" s="22"/>
      <c r="K6" s="22"/>
      <c r="L6" s="14"/>
      <c r="M6" s="22"/>
      <c r="N6" s="22"/>
      <c r="O6" s="14"/>
      <c r="R6" s="22"/>
      <c r="U6" s="22"/>
    </row>
    <row r="7" spans="1:23" s="66" customFormat="1" ht="17.25" customHeight="1">
      <c r="A7" s="678" t="s">
        <v>1555</v>
      </c>
      <c r="B7" s="90" t="s">
        <v>1556</v>
      </c>
      <c r="C7" s="29"/>
      <c r="D7" s="95" t="s">
        <v>232</v>
      </c>
      <c r="E7" s="173"/>
      <c r="F7" s="174"/>
      <c r="G7" s="54" t="s">
        <v>233</v>
      </c>
      <c r="H7" s="29"/>
      <c r="I7" s="27"/>
      <c r="J7" s="90" t="s">
        <v>236</v>
      </c>
      <c r="K7" s="29"/>
      <c r="L7" s="27"/>
      <c r="M7" s="1093" t="s">
        <v>292</v>
      </c>
      <c r="N7" s="1094"/>
      <c r="O7" s="1095"/>
      <c r="P7" s="90"/>
      <c r="Q7" s="865"/>
      <c r="R7" s="866"/>
      <c r="S7" s="90" t="s">
        <v>1557</v>
      </c>
      <c r="T7" s="29"/>
      <c r="U7" s="27"/>
    </row>
    <row r="8" spans="1:23" ht="17.25" customHeight="1">
      <c r="A8" s="679">
        <v>39</v>
      </c>
      <c r="B8" s="680"/>
      <c r="C8" s="681" t="s">
        <v>1558</v>
      </c>
      <c r="D8" s="175">
        <f>刈谷・知立・高浜!B18</f>
        <v>7</v>
      </c>
      <c r="E8" s="169">
        <f>刈谷・知立・高浜!E18</f>
        <v>19650</v>
      </c>
      <c r="F8" s="295">
        <f>刈谷・知立・高浜!F18</f>
        <v>0</v>
      </c>
      <c r="G8" s="682">
        <f>刈谷・知立・高浜!G18</f>
        <v>3</v>
      </c>
      <c r="H8" s="104">
        <f>刈谷・知立・高浜!J18</f>
        <v>1650</v>
      </c>
      <c r="I8" s="213">
        <f>刈谷・知立・高浜!K18</f>
        <v>0</v>
      </c>
      <c r="J8" s="83">
        <f>刈谷・知立・高浜!L18</f>
        <v>7</v>
      </c>
      <c r="K8" s="104">
        <f>刈谷・知立・高浜!O18</f>
        <v>750</v>
      </c>
      <c r="L8" s="213">
        <f>刈谷・知立・高浜!P18</f>
        <v>0</v>
      </c>
      <c r="M8" s="83">
        <f>刈谷・知立・高浜!Q18</f>
        <v>4</v>
      </c>
      <c r="N8" s="104">
        <f>刈谷・知立・高浜!T18</f>
        <v>1800</v>
      </c>
      <c r="O8" s="213">
        <f>刈谷・知立・高浜!U18</f>
        <v>0</v>
      </c>
      <c r="P8" s="83"/>
      <c r="Q8" s="4"/>
      <c r="R8" s="361"/>
      <c r="S8" s="83">
        <f>G8+J8+M8+P8+D8</f>
        <v>21</v>
      </c>
      <c r="T8" s="4">
        <f>H8+K8+N8+Q8+E8</f>
        <v>23850</v>
      </c>
      <c r="U8" s="213">
        <f>I8+L8+O8+R8+F8</f>
        <v>0</v>
      </c>
    </row>
    <row r="9" spans="1:23" ht="17.25" customHeight="1">
      <c r="A9" s="679">
        <v>39</v>
      </c>
      <c r="B9" s="680"/>
      <c r="C9" s="681" t="s">
        <v>1559</v>
      </c>
      <c r="D9" s="175">
        <f>刈谷・知立・高浜!B29</f>
        <v>6</v>
      </c>
      <c r="E9" s="169">
        <f>刈谷・知立・高浜!E29</f>
        <v>10100</v>
      </c>
      <c r="F9" s="295">
        <f>刈谷・知立・高浜!F29</f>
        <v>0</v>
      </c>
      <c r="G9" s="682">
        <f>刈谷・知立・高浜!G29</f>
        <v>1</v>
      </c>
      <c r="H9" s="104">
        <f>刈谷・知立・高浜!J29</f>
        <v>2100</v>
      </c>
      <c r="I9" s="213">
        <f>刈谷・知立・高浜!K29</f>
        <v>0</v>
      </c>
      <c r="J9" s="83">
        <f>刈谷・知立・高浜!L29</f>
        <v>6</v>
      </c>
      <c r="K9" s="177">
        <f>刈谷・知立・高浜!O29</f>
        <v>0</v>
      </c>
      <c r="L9" s="213"/>
      <c r="M9" s="83">
        <f>刈谷・知立・高浜!Q29</f>
        <v>2</v>
      </c>
      <c r="N9" s="104">
        <f>刈谷・知立・高浜!T29</f>
        <v>700</v>
      </c>
      <c r="O9" s="213">
        <f>刈谷・知立・高浜!U29</f>
        <v>0</v>
      </c>
      <c r="P9" s="83"/>
      <c r="Q9" s="4"/>
      <c r="R9" s="361"/>
      <c r="S9" s="83">
        <f t="shared" ref="S9:S22" si="0">G9+J9+M9+P9+D9</f>
        <v>15</v>
      </c>
      <c r="T9" s="4">
        <f t="shared" ref="T9:T22" si="1">H9+K9+N9+Q9+E9</f>
        <v>12900</v>
      </c>
      <c r="U9" s="213">
        <f>I9+L9+O9+R9+F9</f>
        <v>0</v>
      </c>
    </row>
    <row r="10" spans="1:23" ht="17.25" customHeight="1">
      <c r="A10" s="679">
        <v>39</v>
      </c>
      <c r="B10" s="680"/>
      <c r="C10" s="681" t="s">
        <v>1560</v>
      </c>
      <c r="D10" s="175">
        <f>刈谷・知立・高浜!B38</f>
        <v>3</v>
      </c>
      <c r="E10" s="169">
        <f>刈谷・知立・高浜!E38</f>
        <v>5950</v>
      </c>
      <c r="F10" s="295">
        <f>刈谷・知立・高浜!F38</f>
        <v>0</v>
      </c>
      <c r="G10" s="682">
        <f>刈谷・知立・高浜!G38</f>
        <v>1</v>
      </c>
      <c r="H10" s="104">
        <f>刈谷・知立・高浜!J38</f>
        <v>650</v>
      </c>
      <c r="I10" s="213">
        <f>刈谷・知立・高浜!K38</f>
        <v>0</v>
      </c>
      <c r="J10" s="83">
        <f>刈谷・知立・高浜!L38</f>
        <v>3</v>
      </c>
      <c r="K10" s="104">
        <f>刈谷・知立・高浜!O38</f>
        <v>0</v>
      </c>
      <c r="L10" s="213">
        <f>刈谷・知立・高浜!P38</f>
        <v>0</v>
      </c>
      <c r="M10" s="83">
        <f>刈谷・知立・高浜!Q38</f>
        <v>2</v>
      </c>
      <c r="N10" s="104">
        <f>刈谷・知立・高浜!T38</f>
        <v>400</v>
      </c>
      <c r="O10" s="213">
        <f>刈谷・知立・高浜!U38</f>
        <v>0</v>
      </c>
      <c r="P10" s="83"/>
      <c r="Q10" s="4"/>
      <c r="R10" s="361"/>
      <c r="S10" s="83">
        <f t="shared" si="0"/>
        <v>9</v>
      </c>
      <c r="T10" s="4">
        <f t="shared" si="1"/>
        <v>7000</v>
      </c>
      <c r="U10" s="213">
        <f t="shared" ref="U10:U22" si="2">I10+L10+O10+R10+F10</f>
        <v>0</v>
      </c>
    </row>
    <row r="11" spans="1:23" ht="17.25" customHeight="1">
      <c r="A11" s="679">
        <v>40</v>
      </c>
      <c r="B11" s="680"/>
      <c r="C11" s="681" t="s">
        <v>1561</v>
      </c>
      <c r="D11" s="175">
        <f>安城・碧南!B24</f>
        <v>15</v>
      </c>
      <c r="E11" s="169">
        <f>安城・碧南!E24</f>
        <v>27950</v>
      </c>
      <c r="F11" s="295">
        <f>安城・碧南!F24</f>
        <v>0</v>
      </c>
      <c r="G11" s="682">
        <f>安城・碧南!G24</f>
        <v>5</v>
      </c>
      <c r="H11" s="104">
        <f>安城・碧南!J24</f>
        <v>2850</v>
      </c>
      <c r="I11" s="213">
        <f>安城・碧南!K24</f>
        <v>0</v>
      </c>
      <c r="J11" s="83">
        <f>安城・碧南!L24</f>
        <v>15</v>
      </c>
      <c r="K11" s="104">
        <f>安城・碧南!O24</f>
        <v>0</v>
      </c>
      <c r="L11" s="213">
        <f>安城・碧南!P24</f>
        <v>0</v>
      </c>
      <c r="M11" s="83">
        <f>安城・碧南!Q24</f>
        <v>2</v>
      </c>
      <c r="N11" s="104">
        <f>安城・碧南!T24</f>
        <v>1050</v>
      </c>
      <c r="O11" s="213">
        <f>安城・碧南!U24</f>
        <v>0</v>
      </c>
      <c r="P11" s="83"/>
      <c r="Q11" s="4"/>
      <c r="R11" s="361"/>
      <c r="S11" s="83">
        <f t="shared" si="0"/>
        <v>37</v>
      </c>
      <c r="T11" s="4">
        <f t="shared" si="1"/>
        <v>31850</v>
      </c>
      <c r="U11" s="213">
        <f t="shared" si="2"/>
        <v>0</v>
      </c>
    </row>
    <row r="12" spans="1:23" ht="17.25" customHeight="1">
      <c r="A12" s="679">
        <v>40</v>
      </c>
      <c r="B12" s="680"/>
      <c r="C12" s="681" t="s">
        <v>1562</v>
      </c>
      <c r="D12" s="175">
        <f>安城・碧南!B38</f>
        <v>6</v>
      </c>
      <c r="E12" s="169">
        <f>安城・碧南!E38</f>
        <v>11500</v>
      </c>
      <c r="F12" s="295">
        <f>安城・碧南!F38</f>
        <v>0</v>
      </c>
      <c r="G12" s="682">
        <f>安城・碧南!G38</f>
        <v>6</v>
      </c>
      <c r="H12" s="104">
        <f>安城・碧南!J38</f>
        <v>0</v>
      </c>
      <c r="I12" s="213">
        <f>安城・碧南!K38</f>
        <v>0</v>
      </c>
      <c r="J12" s="83">
        <f>安城・碧南!L38</f>
        <v>6</v>
      </c>
      <c r="K12" s="104">
        <f>安城・碧南!O38</f>
        <v>0</v>
      </c>
      <c r="L12" s="213">
        <f>安城・碧南!P38</f>
        <v>0</v>
      </c>
      <c r="M12" s="83">
        <f>安城・碧南!Q38</f>
        <v>2</v>
      </c>
      <c r="N12" s="104">
        <f>安城・碧南!T38</f>
        <v>600</v>
      </c>
      <c r="O12" s="213">
        <f>安城・碧南!U38</f>
        <v>0</v>
      </c>
      <c r="P12" s="83"/>
      <c r="Q12" s="4"/>
      <c r="R12" s="361"/>
      <c r="S12" s="83">
        <f t="shared" si="0"/>
        <v>20</v>
      </c>
      <c r="T12" s="4">
        <f t="shared" si="1"/>
        <v>12100</v>
      </c>
      <c r="U12" s="213">
        <f t="shared" si="2"/>
        <v>0</v>
      </c>
    </row>
    <row r="13" spans="1:23" ht="17.25" customHeight="1">
      <c r="A13" s="679">
        <v>41</v>
      </c>
      <c r="B13" s="683"/>
      <c r="C13" s="684" t="s">
        <v>1563</v>
      </c>
      <c r="D13" s="175">
        <f>豊田!B42</f>
        <v>26</v>
      </c>
      <c r="E13" s="169">
        <f>豊田!E42</f>
        <v>54650</v>
      </c>
      <c r="F13" s="295">
        <f>豊田!F42</f>
        <v>0</v>
      </c>
      <c r="G13" s="682">
        <f>豊田!G42</f>
        <v>6</v>
      </c>
      <c r="H13" s="104">
        <f>豊田!J42</f>
        <v>4950</v>
      </c>
      <c r="I13" s="213">
        <f>豊田!K42</f>
        <v>0</v>
      </c>
      <c r="J13" s="83">
        <f>豊田!L42</f>
        <v>26</v>
      </c>
      <c r="K13" s="104">
        <f>豊田!O42</f>
        <v>0</v>
      </c>
      <c r="L13" s="213">
        <f>豊田!P42</f>
        <v>0</v>
      </c>
      <c r="M13" s="83">
        <f>豊田!Q42</f>
        <v>13</v>
      </c>
      <c r="N13" s="104">
        <f>豊田!T42</f>
        <v>5700</v>
      </c>
      <c r="O13" s="213">
        <f>豊田!U42</f>
        <v>0</v>
      </c>
      <c r="P13" s="83"/>
      <c r="Q13" s="4"/>
      <c r="R13" s="361"/>
      <c r="S13" s="83">
        <f t="shared" si="0"/>
        <v>71</v>
      </c>
      <c r="T13" s="4">
        <f t="shared" si="1"/>
        <v>65300</v>
      </c>
      <c r="U13" s="213">
        <f t="shared" si="2"/>
        <v>0</v>
      </c>
    </row>
    <row r="14" spans="1:23" ht="17.25" customHeight="1">
      <c r="A14" s="679">
        <v>42</v>
      </c>
      <c r="B14" s="685"/>
      <c r="C14" s="686" t="s">
        <v>1564</v>
      </c>
      <c r="D14" s="175">
        <f>豊田・みよし・額田郡!B17</f>
        <v>9</v>
      </c>
      <c r="E14" s="169">
        <f>豊田・みよし・額田郡!E17</f>
        <v>8950</v>
      </c>
      <c r="F14" s="295">
        <f>豊田・みよし・額田郡!F17</f>
        <v>0</v>
      </c>
      <c r="G14" s="682">
        <f>豊田・みよし・額田郡!G17</f>
        <v>9</v>
      </c>
      <c r="H14" s="104"/>
      <c r="I14" s="213"/>
      <c r="J14" s="83">
        <f>豊田・みよし・額田郡!L17</f>
        <v>9</v>
      </c>
      <c r="K14" s="104"/>
      <c r="L14" s="213"/>
      <c r="M14" s="83">
        <f>豊田・みよし・額田郡!Q17</f>
        <v>1</v>
      </c>
      <c r="N14" s="104">
        <f>豊田・みよし・額田郡!T17</f>
        <v>450</v>
      </c>
      <c r="O14" s="213">
        <f>豊田・みよし・額田郡!U17</f>
        <v>0</v>
      </c>
      <c r="P14" s="83"/>
      <c r="Q14" s="4"/>
      <c r="R14" s="361"/>
      <c r="S14" s="83">
        <f t="shared" si="0"/>
        <v>28</v>
      </c>
      <c r="T14" s="4">
        <f t="shared" si="1"/>
        <v>9400</v>
      </c>
      <c r="U14" s="213">
        <f t="shared" si="2"/>
        <v>0</v>
      </c>
    </row>
    <row r="15" spans="1:23" ht="17.25" customHeight="1">
      <c r="A15" s="679">
        <v>42</v>
      </c>
      <c r="B15" s="685"/>
      <c r="C15" s="681" t="s">
        <v>1565</v>
      </c>
      <c r="D15" s="175">
        <f>豊田・みよし・額田郡!B28</f>
        <v>3</v>
      </c>
      <c r="E15" s="169">
        <f>豊田・みよし・額田郡!E28</f>
        <v>9100</v>
      </c>
      <c r="F15" s="295">
        <f>豊田・みよし・額田郡!F28</f>
        <v>0</v>
      </c>
      <c r="G15" s="682">
        <f>豊田・みよし・額田郡!G28</f>
        <v>1</v>
      </c>
      <c r="H15" s="104">
        <f>豊田・みよし・額田郡!J28</f>
        <v>1350</v>
      </c>
      <c r="I15" s="213">
        <f>豊田・みよし・額田郡!K28</f>
        <v>0</v>
      </c>
      <c r="J15" s="83">
        <f>豊田・みよし・額田郡!L28</f>
        <v>3</v>
      </c>
      <c r="K15" s="104"/>
      <c r="L15" s="213">
        <f>豊田・みよし・額田郡!P28</f>
        <v>0</v>
      </c>
      <c r="M15" s="83">
        <f>豊田・みよし・額田郡!Q28</f>
        <v>1</v>
      </c>
      <c r="N15" s="104">
        <f>豊田・みよし・額田郡!T28</f>
        <v>550</v>
      </c>
      <c r="O15" s="213">
        <f>豊田・みよし・額田郡!U28</f>
        <v>0</v>
      </c>
      <c r="P15" s="83"/>
      <c r="Q15" s="4"/>
      <c r="R15" s="361"/>
      <c r="S15" s="83">
        <f t="shared" si="0"/>
        <v>8</v>
      </c>
      <c r="T15" s="4">
        <f t="shared" si="1"/>
        <v>11000</v>
      </c>
      <c r="U15" s="213">
        <f t="shared" si="2"/>
        <v>0</v>
      </c>
    </row>
    <row r="16" spans="1:23" ht="17.25" customHeight="1">
      <c r="A16" s="679">
        <v>43</v>
      </c>
      <c r="B16" s="680"/>
      <c r="C16" s="681" t="s">
        <v>1566</v>
      </c>
      <c r="D16" s="175">
        <f>岡崎!B37</f>
        <v>28</v>
      </c>
      <c r="E16" s="169">
        <f>岡崎!E37</f>
        <v>57500</v>
      </c>
      <c r="F16" s="295">
        <f>岡崎!F37</f>
        <v>0</v>
      </c>
      <c r="G16" s="682">
        <f>岡崎!G37</f>
        <v>12</v>
      </c>
      <c r="H16" s="104">
        <f>岡崎!J37</f>
        <v>4600</v>
      </c>
      <c r="I16" s="213">
        <f>岡崎!K37</f>
        <v>0</v>
      </c>
      <c r="J16" s="83">
        <f>岡崎!L37</f>
        <v>25</v>
      </c>
      <c r="K16" s="104">
        <f>岡崎!O37</f>
        <v>1300</v>
      </c>
      <c r="L16" s="213">
        <f>岡崎!P37</f>
        <v>0</v>
      </c>
      <c r="M16" s="83">
        <f>岡崎!Q37</f>
        <v>8</v>
      </c>
      <c r="N16" s="104">
        <f>岡崎!T37</f>
        <v>3050</v>
      </c>
      <c r="O16" s="213">
        <f>岡崎!U37</f>
        <v>0</v>
      </c>
      <c r="P16" s="83"/>
      <c r="Q16" s="4"/>
      <c r="R16" s="361"/>
      <c r="S16" s="83">
        <f t="shared" si="0"/>
        <v>73</v>
      </c>
      <c r="T16" s="4">
        <f t="shared" si="1"/>
        <v>66450</v>
      </c>
      <c r="U16" s="213">
        <f>I16+L16+O16+R16+F16</f>
        <v>0</v>
      </c>
    </row>
    <row r="17" spans="1:21" ht="17.25" customHeight="1">
      <c r="A17" s="679">
        <v>44</v>
      </c>
      <c r="B17" s="680"/>
      <c r="C17" s="681" t="s">
        <v>1567</v>
      </c>
      <c r="D17" s="175">
        <f>西尾・蒲郡!B24</f>
        <v>9</v>
      </c>
      <c r="E17" s="169">
        <f>西尾・蒲郡!E24</f>
        <v>27100</v>
      </c>
      <c r="F17" s="295">
        <f>西尾・蒲郡!F24</f>
        <v>0</v>
      </c>
      <c r="G17" s="682">
        <f>西尾・蒲郡!G24</f>
        <v>7</v>
      </c>
      <c r="H17" s="104">
        <f>西尾・蒲郡!J24</f>
        <v>2100</v>
      </c>
      <c r="I17" s="213">
        <f>西尾・蒲郡!K24</f>
        <v>0</v>
      </c>
      <c r="J17" s="83">
        <f>西尾・蒲郡!L24</f>
        <v>9</v>
      </c>
      <c r="K17" s="104">
        <f>西尾・蒲郡!O24</f>
        <v>0</v>
      </c>
      <c r="L17" s="213">
        <f>西尾・蒲郡!P24</f>
        <v>0</v>
      </c>
      <c r="M17" s="83">
        <f>西尾・蒲郡!Q24</f>
        <v>5</v>
      </c>
      <c r="N17" s="104">
        <f>西尾・蒲郡!T24</f>
        <v>2100</v>
      </c>
      <c r="O17" s="213">
        <f>西尾・蒲郡!U24</f>
        <v>0</v>
      </c>
      <c r="P17" s="83"/>
      <c r="Q17" s="4"/>
      <c r="R17" s="361"/>
      <c r="S17" s="83">
        <f t="shared" si="0"/>
        <v>30</v>
      </c>
      <c r="T17" s="4">
        <f t="shared" si="1"/>
        <v>31300</v>
      </c>
      <c r="U17" s="213">
        <f t="shared" si="2"/>
        <v>0</v>
      </c>
    </row>
    <row r="18" spans="1:21" ht="17.25" customHeight="1">
      <c r="A18" s="679">
        <v>44</v>
      </c>
      <c r="B18" s="680"/>
      <c r="C18" s="681" t="s">
        <v>1568</v>
      </c>
      <c r="D18" s="175">
        <f>西尾・蒲郡!B34</f>
        <v>2</v>
      </c>
      <c r="E18" s="169">
        <f>西尾・蒲郡!E34</f>
        <v>13850</v>
      </c>
      <c r="F18" s="295">
        <f>西尾・蒲郡!F34</f>
        <v>0</v>
      </c>
      <c r="G18" s="682">
        <f>西尾・蒲郡!G34</f>
        <v>1</v>
      </c>
      <c r="H18" s="104">
        <f>西尾・蒲郡!J34</f>
        <v>1300</v>
      </c>
      <c r="I18" s="213">
        <f>西尾・蒲郡!K34</f>
        <v>0</v>
      </c>
      <c r="J18" s="83">
        <f>西尾・蒲郡!L34</f>
        <v>1</v>
      </c>
      <c r="K18" s="177">
        <f>西尾・蒲郡!O34</f>
        <v>0</v>
      </c>
      <c r="L18" s="213"/>
      <c r="M18" s="83">
        <f>西尾・蒲郡!Q34</f>
        <v>3</v>
      </c>
      <c r="N18" s="104">
        <f>西尾・蒲郡!T34</f>
        <v>450</v>
      </c>
      <c r="O18" s="213">
        <f>西尾・蒲郡!U34</f>
        <v>0</v>
      </c>
      <c r="P18" s="83"/>
      <c r="Q18" s="4"/>
      <c r="R18" s="361"/>
      <c r="S18" s="83">
        <f t="shared" si="0"/>
        <v>7</v>
      </c>
      <c r="T18" s="4">
        <f t="shared" si="1"/>
        <v>15600</v>
      </c>
      <c r="U18" s="213">
        <f t="shared" si="2"/>
        <v>0</v>
      </c>
    </row>
    <row r="19" spans="1:21" ht="17.25" customHeight="1">
      <c r="A19" s="679">
        <v>46</v>
      </c>
      <c r="B19" s="680"/>
      <c r="C19" s="681" t="s">
        <v>1569</v>
      </c>
      <c r="D19" s="175">
        <f>豊川・田原!B27</f>
        <v>17</v>
      </c>
      <c r="E19" s="169">
        <f>豊川・田原!E27</f>
        <v>32300</v>
      </c>
      <c r="F19" s="295">
        <f>豊川・田原!F27</f>
        <v>0</v>
      </c>
      <c r="G19" s="682">
        <f>豊川・田原!G27</f>
        <v>8</v>
      </c>
      <c r="H19" s="104">
        <f>豊川・田原!J27</f>
        <v>2800</v>
      </c>
      <c r="I19" s="213">
        <f>豊川・田原!K27</f>
        <v>0</v>
      </c>
      <c r="J19" s="83">
        <f>豊川・田原!L27</f>
        <v>17</v>
      </c>
      <c r="K19" s="104">
        <f>豊川・田原!O27</f>
        <v>0</v>
      </c>
      <c r="L19" s="213">
        <f>豊川・田原!P27</f>
        <v>0</v>
      </c>
      <c r="M19" s="83">
        <f>豊川・田原!Q27</f>
        <v>4</v>
      </c>
      <c r="N19" s="104">
        <f>豊川・田原!T27</f>
        <v>1000</v>
      </c>
      <c r="O19" s="213">
        <f>豊川・田原!U27</f>
        <v>0</v>
      </c>
      <c r="P19" s="83"/>
      <c r="Q19" s="4"/>
      <c r="R19" s="361"/>
      <c r="S19" s="83">
        <f t="shared" si="0"/>
        <v>46</v>
      </c>
      <c r="T19" s="4">
        <f t="shared" si="1"/>
        <v>36100</v>
      </c>
      <c r="U19" s="213">
        <f t="shared" si="2"/>
        <v>0</v>
      </c>
    </row>
    <row r="20" spans="1:21" ht="17.25" customHeight="1">
      <c r="A20" s="679">
        <v>47</v>
      </c>
      <c r="B20" s="619" t="s">
        <v>1948</v>
      </c>
      <c r="C20" s="681" t="s">
        <v>1570</v>
      </c>
      <c r="D20" s="175">
        <f>新城・北設楽郡!B21</f>
        <v>8</v>
      </c>
      <c r="E20" s="169">
        <f>新城・北設楽郡!E21</f>
        <v>9850</v>
      </c>
      <c r="F20" s="295">
        <f>新城・北設楽郡!F21</f>
        <v>0</v>
      </c>
      <c r="G20" s="682">
        <f>新城・北設楽郡!G21</f>
        <v>8</v>
      </c>
      <c r="H20" s="104">
        <f>新城・北設楽郡!J21</f>
        <v>0</v>
      </c>
      <c r="I20" s="213">
        <f>新城・北設楽郡!K21</f>
        <v>0</v>
      </c>
      <c r="J20" s="83">
        <f>新城・北設楽郡!L21</f>
        <v>8</v>
      </c>
      <c r="K20" s="177">
        <f>新城・北設楽郡!O21</f>
        <v>0</v>
      </c>
      <c r="L20" s="213"/>
      <c r="M20" s="83">
        <f>新城・北設楽郡!Q21</f>
        <v>7</v>
      </c>
      <c r="N20" s="104">
        <f>新城・北設楽郡!T21</f>
        <v>0</v>
      </c>
      <c r="O20" s="213">
        <f>新城・北設楽郡!U21</f>
        <v>0</v>
      </c>
      <c r="P20" s="83"/>
      <c r="Q20" s="4"/>
      <c r="R20" s="361"/>
      <c r="S20" s="83">
        <f t="shared" si="0"/>
        <v>31</v>
      </c>
      <c r="T20" s="4">
        <f t="shared" si="1"/>
        <v>9850</v>
      </c>
      <c r="U20" s="213">
        <f t="shared" si="2"/>
        <v>0</v>
      </c>
    </row>
    <row r="21" spans="1:21" ht="17.25" customHeight="1">
      <c r="A21" s="679">
        <v>45</v>
      </c>
      <c r="B21" s="680"/>
      <c r="C21" s="681" t="s">
        <v>1571</v>
      </c>
      <c r="D21" s="175">
        <f>豊橋!B42</f>
        <v>28</v>
      </c>
      <c r="E21" s="169">
        <f>豊橋!E42</f>
        <v>57900</v>
      </c>
      <c r="F21" s="295">
        <f>豊橋!F42</f>
        <v>0</v>
      </c>
      <c r="G21" s="682">
        <f>豊橋!G42</f>
        <v>9</v>
      </c>
      <c r="H21" s="104">
        <f>豊橋!J42</f>
        <v>6200</v>
      </c>
      <c r="I21" s="213">
        <f>豊橋!K42</f>
        <v>0</v>
      </c>
      <c r="J21" s="83">
        <f>豊橋!L42</f>
        <v>28</v>
      </c>
      <c r="K21" s="104">
        <f>豊橋!O42</f>
        <v>0</v>
      </c>
      <c r="L21" s="213">
        <f>豊橋!P42</f>
        <v>0</v>
      </c>
      <c r="M21" s="83">
        <f>豊橋!Q42</f>
        <v>2</v>
      </c>
      <c r="N21" s="104">
        <f>豊橋!T42</f>
        <v>2200</v>
      </c>
      <c r="O21" s="213">
        <f>豊橋!U42</f>
        <v>0</v>
      </c>
      <c r="P21" s="83"/>
      <c r="Q21" s="4"/>
      <c r="R21" s="361"/>
      <c r="S21" s="83">
        <f t="shared" si="0"/>
        <v>67</v>
      </c>
      <c r="T21" s="4">
        <f t="shared" si="1"/>
        <v>66300</v>
      </c>
      <c r="U21" s="213">
        <f t="shared" si="2"/>
        <v>0</v>
      </c>
    </row>
    <row r="22" spans="1:21" ht="17.25" customHeight="1">
      <c r="A22" s="679">
        <v>46</v>
      </c>
      <c r="B22" s="680"/>
      <c r="C22" s="681" t="s">
        <v>1574</v>
      </c>
      <c r="D22" s="175">
        <f>豊川・田原!B35</f>
        <v>4</v>
      </c>
      <c r="E22" s="169">
        <f>豊川・田原!E35</f>
        <v>10750</v>
      </c>
      <c r="F22" s="295">
        <f>豊川・田原!F35</f>
        <v>0</v>
      </c>
      <c r="G22" s="682">
        <f>豊川・田原!G35</f>
        <v>4</v>
      </c>
      <c r="H22" s="104"/>
      <c r="I22" s="213"/>
      <c r="J22" s="83">
        <f>豊川・田原!L35</f>
        <v>4</v>
      </c>
      <c r="K22" s="104"/>
      <c r="L22" s="213"/>
      <c r="M22" s="83">
        <f>豊川・田原!Q35</f>
        <v>3</v>
      </c>
      <c r="N22" s="104">
        <f>豊川・田原!T35</f>
        <v>450</v>
      </c>
      <c r="O22" s="213">
        <f>豊川・田原!U35</f>
        <v>0</v>
      </c>
      <c r="P22" s="83"/>
      <c r="Q22" s="4"/>
      <c r="R22" s="361"/>
      <c r="S22" s="83">
        <f t="shared" si="0"/>
        <v>15</v>
      </c>
      <c r="T22" s="4">
        <f t="shared" si="1"/>
        <v>11200</v>
      </c>
      <c r="U22" s="213">
        <f t="shared" si="2"/>
        <v>0</v>
      </c>
    </row>
    <row r="23" spans="1:21" ht="17.25" customHeight="1">
      <c r="A23" s="367"/>
      <c r="B23" s="1261" t="s">
        <v>1575</v>
      </c>
      <c r="C23" s="1285"/>
      <c r="D23" s="309">
        <f t="shared" ref="D23:O23" si="3">SUM(D8:D22)</f>
        <v>171</v>
      </c>
      <c r="E23" s="310">
        <f t="shared" si="3"/>
        <v>357100</v>
      </c>
      <c r="F23" s="974">
        <f t="shared" si="3"/>
        <v>0</v>
      </c>
      <c r="G23" s="341">
        <f t="shared" si="3"/>
        <v>81</v>
      </c>
      <c r="H23" s="311">
        <f t="shared" si="3"/>
        <v>30550</v>
      </c>
      <c r="I23" s="379">
        <f t="shared" si="3"/>
        <v>0</v>
      </c>
      <c r="J23" s="84">
        <f t="shared" si="3"/>
        <v>167</v>
      </c>
      <c r="K23" s="311">
        <f t="shared" si="3"/>
        <v>2050</v>
      </c>
      <c r="L23" s="379">
        <f t="shared" si="3"/>
        <v>0</v>
      </c>
      <c r="M23" s="84">
        <f t="shared" si="3"/>
        <v>59</v>
      </c>
      <c r="N23" s="311">
        <f t="shared" si="3"/>
        <v>20500</v>
      </c>
      <c r="O23" s="379">
        <f t="shared" si="3"/>
        <v>0</v>
      </c>
      <c r="P23" s="84"/>
      <c r="Q23" s="340"/>
      <c r="R23" s="366"/>
      <c r="S23" s="84">
        <f t="shared" ref="S23" si="4">SUM(S8:S22)</f>
        <v>478</v>
      </c>
      <c r="T23" s="340">
        <f>H23+K23+N23+Q23+E23</f>
        <v>410200</v>
      </c>
      <c r="U23" s="213">
        <f>I23+L23+O23+R23+F23</f>
        <v>0</v>
      </c>
    </row>
    <row r="24" spans="1:21" ht="17.25" customHeight="1">
      <c r="A24" s="687"/>
      <c r="B24" s="1267"/>
      <c r="C24" s="1268"/>
      <c r="D24" s="369"/>
      <c r="E24" s="370"/>
      <c r="F24" s="371"/>
      <c r="G24" s="688"/>
      <c r="H24" s="373"/>
      <c r="I24" s="374"/>
      <c r="J24" s="372"/>
      <c r="K24" s="373"/>
      <c r="L24" s="374"/>
      <c r="M24" s="372"/>
      <c r="N24" s="373"/>
      <c r="O24" s="374"/>
      <c r="P24" s="372"/>
      <c r="Q24" s="689"/>
      <c r="R24" s="375"/>
      <c r="S24" s="372"/>
      <c r="T24" s="689"/>
      <c r="U24" s="375"/>
    </row>
    <row r="25" spans="1:21" ht="17.25" customHeight="1">
      <c r="A25" s="679">
        <v>42</v>
      </c>
      <c r="B25" s="680"/>
      <c r="C25" s="681" t="s">
        <v>1576</v>
      </c>
      <c r="D25" s="175">
        <f>豊田・みよし・額田郡!B37</f>
        <v>1</v>
      </c>
      <c r="E25" s="169">
        <f>豊田・みよし・額田郡!E37</f>
        <v>5550</v>
      </c>
      <c r="F25" s="295">
        <f>豊田・みよし・額田郡!F37</f>
        <v>0</v>
      </c>
      <c r="G25" s="682">
        <f>豊田・みよし・額田郡!G37</f>
        <v>1</v>
      </c>
      <c r="H25" s="177">
        <f>豊田・みよし・額田郡!J37</f>
        <v>0</v>
      </c>
      <c r="I25" s="213"/>
      <c r="J25" s="83">
        <f>豊田・みよし・額田郡!L37</f>
        <v>1</v>
      </c>
      <c r="K25" s="177">
        <f>豊田・みよし・額田郡!O37</f>
        <v>0</v>
      </c>
      <c r="L25" s="213"/>
      <c r="M25" s="83">
        <f>豊田・みよし・額田郡!Q37</f>
        <v>1</v>
      </c>
      <c r="N25" s="177">
        <f>豊田・みよし・額田郡!T37</f>
        <v>300</v>
      </c>
      <c r="O25" s="213">
        <f>豊田・みよし・額田郡!U37</f>
        <v>0</v>
      </c>
      <c r="P25" s="83"/>
      <c r="Q25" s="4"/>
      <c r="R25" s="361"/>
      <c r="S25" s="83">
        <f>G25+J25+M25+P25+D25</f>
        <v>4</v>
      </c>
      <c r="T25" s="4">
        <f>H25+K25+N25+Q25+E25</f>
        <v>5850</v>
      </c>
      <c r="U25" s="213">
        <f>I25+L25+O25+R25+F25</f>
        <v>0</v>
      </c>
    </row>
    <row r="26" spans="1:21" ht="17.25" customHeight="1">
      <c r="A26" s="679">
        <v>47</v>
      </c>
      <c r="B26" s="619" t="s">
        <v>1948</v>
      </c>
      <c r="C26" s="681" t="s">
        <v>1577</v>
      </c>
      <c r="D26" s="175">
        <f>新城・北設楽郡!B32</f>
        <v>6</v>
      </c>
      <c r="E26" s="169">
        <f>新城・北設楽郡!E32</f>
        <v>2450</v>
      </c>
      <c r="F26" s="295">
        <f>新城・北設楽郡!F32</f>
        <v>0</v>
      </c>
      <c r="G26" s="682">
        <f>新城・北設楽郡!G32</f>
        <v>6</v>
      </c>
      <c r="H26" s="690">
        <f>新城・北設楽郡!J32</f>
        <v>0</v>
      </c>
      <c r="I26" s="691"/>
      <c r="J26" s="83">
        <f>新城・北設楽郡!L32</f>
        <v>5</v>
      </c>
      <c r="K26" s="104"/>
      <c r="L26" s="213"/>
      <c r="M26" s="83">
        <f>新城・北設楽郡!Q32</f>
        <v>2</v>
      </c>
      <c r="N26" s="177">
        <f>新城・北設楽郡!T32</f>
        <v>200</v>
      </c>
      <c r="O26" s="691">
        <f>新城・北設楽郡!U32</f>
        <v>0</v>
      </c>
      <c r="P26" s="83"/>
      <c r="Q26" s="4"/>
      <c r="R26" s="361"/>
      <c r="S26" s="83">
        <f>G26+J26+M26+P26+D26</f>
        <v>19</v>
      </c>
      <c r="T26" s="4">
        <f>H26+N26+Q26+E26</f>
        <v>2650</v>
      </c>
      <c r="U26" s="213">
        <f>I26+L26+O26+R26+F26</f>
        <v>0</v>
      </c>
    </row>
    <row r="27" spans="1:21" ht="17.25" customHeight="1">
      <c r="A27" s="679"/>
      <c r="B27" s="680"/>
      <c r="C27" s="681"/>
      <c r="D27" s="175"/>
      <c r="E27" s="169"/>
      <c r="F27" s="296"/>
      <c r="G27" s="682"/>
      <c r="H27" s="690">
        <f>新城・北設楽郡!J32</f>
        <v>0</v>
      </c>
      <c r="I27" s="693"/>
      <c r="J27" s="83"/>
      <c r="K27" s="104"/>
      <c r="L27" s="6"/>
      <c r="M27" s="83"/>
      <c r="N27" s="177"/>
      <c r="O27" s="693"/>
      <c r="P27" s="83"/>
      <c r="Q27" s="4"/>
      <c r="R27" s="7"/>
      <c r="S27" s="83">
        <f>G27+J27+M27+P27</f>
        <v>0</v>
      </c>
      <c r="T27" s="4"/>
      <c r="U27" s="6"/>
    </row>
    <row r="28" spans="1:21" ht="17.25" customHeight="1">
      <c r="A28" s="679"/>
      <c r="B28" s="680"/>
      <c r="C28" s="695"/>
      <c r="D28" s="175"/>
      <c r="E28" s="169"/>
      <c r="F28" s="296"/>
      <c r="G28" s="682"/>
      <c r="H28" s="38"/>
      <c r="I28" s="693"/>
      <c r="J28" s="83"/>
      <c r="K28" s="177"/>
      <c r="L28" s="6"/>
      <c r="M28" s="83"/>
      <c r="N28" s="177"/>
      <c r="O28" s="693"/>
      <c r="P28" s="83"/>
      <c r="Q28" s="4"/>
      <c r="R28" s="7"/>
      <c r="S28" s="83">
        <f>G28+J28+M28+P28</f>
        <v>0</v>
      </c>
      <c r="T28" s="4"/>
      <c r="U28" s="6"/>
    </row>
    <row r="29" spans="1:21" ht="17.25" customHeight="1">
      <c r="A29" s="679"/>
      <c r="B29" s="680"/>
      <c r="C29" s="695"/>
      <c r="D29" s="175"/>
      <c r="E29" s="169"/>
      <c r="F29" s="296"/>
      <c r="G29" s="682"/>
      <c r="H29" s="690"/>
      <c r="I29" s="693"/>
      <c r="J29" s="83"/>
      <c r="K29" s="177"/>
      <c r="L29" s="6"/>
      <c r="M29" s="83"/>
      <c r="N29" s="177"/>
      <c r="O29" s="137"/>
      <c r="P29" s="83"/>
      <c r="Q29" s="4"/>
      <c r="R29" s="7"/>
      <c r="S29" s="83"/>
      <c r="T29" s="4"/>
      <c r="U29" s="6"/>
    </row>
    <row r="30" spans="1:21" ht="17.25" customHeight="1">
      <c r="A30" s="679"/>
      <c r="B30" s="680"/>
      <c r="C30" s="695"/>
      <c r="D30" s="175"/>
      <c r="E30" s="169"/>
      <c r="F30" s="296"/>
      <c r="G30" s="682"/>
      <c r="H30" s="177"/>
      <c r="I30" s="6"/>
      <c r="J30" s="83"/>
      <c r="K30" s="177"/>
      <c r="L30" s="6"/>
      <c r="M30" s="83"/>
      <c r="N30" s="177"/>
      <c r="O30" s="6"/>
      <c r="P30" s="83"/>
      <c r="Q30" s="4"/>
      <c r="R30" s="7"/>
      <c r="S30" s="83"/>
      <c r="T30" s="4"/>
      <c r="U30" s="6"/>
    </row>
    <row r="31" spans="1:21" ht="17.25" customHeight="1">
      <c r="A31" s="679"/>
      <c r="B31" s="680"/>
      <c r="C31" s="695"/>
      <c r="D31" s="175"/>
      <c r="E31" s="169"/>
      <c r="F31" s="296"/>
      <c r="G31" s="682"/>
      <c r="H31" s="104"/>
      <c r="I31" s="6"/>
      <c r="J31" s="83"/>
      <c r="K31" s="104"/>
      <c r="L31" s="6"/>
      <c r="M31" s="83"/>
      <c r="N31" s="104"/>
      <c r="O31" s="6"/>
      <c r="P31" s="83"/>
      <c r="Q31" s="4"/>
      <c r="R31" s="7"/>
      <c r="S31" s="83"/>
      <c r="T31" s="4"/>
      <c r="U31" s="6"/>
    </row>
    <row r="32" spans="1:21" ht="17.25" customHeight="1">
      <c r="A32" s="367"/>
      <c r="B32" s="1261" t="s">
        <v>763</v>
      </c>
      <c r="C32" s="1262"/>
      <c r="D32" s="309">
        <f t="shared" ref="D32:J32" si="5">SUM(D25:D31)</f>
        <v>7</v>
      </c>
      <c r="E32" s="310">
        <f t="shared" si="5"/>
        <v>8000</v>
      </c>
      <c r="F32" s="974">
        <f t="shared" si="5"/>
        <v>0</v>
      </c>
      <c r="G32" s="341">
        <f t="shared" si="5"/>
        <v>7</v>
      </c>
      <c r="H32" s="311">
        <f t="shared" si="5"/>
        <v>0</v>
      </c>
      <c r="I32" s="379">
        <f t="shared" si="5"/>
        <v>0</v>
      </c>
      <c r="J32" s="84">
        <f t="shared" si="5"/>
        <v>6</v>
      </c>
      <c r="K32" s="311"/>
      <c r="L32" s="379"/>
      <c r="M32" s="84">
        <f t="shared" ref="M32:O32" si="6">SUM(M25:M31)</f>
        <v>3</v>
      </c>
      <c r="N32" s="311">
        <f t="shared" si="6"/>
        <v>500</v>
      </c>
      <c r="O32" s="379">
        <f t="shared" si="6"/>
        <v>0</v>
      </c>
      <c r="P32" s="84"/>
      <c r="Q32" s="378"/>
      <c r="R32" s="973"/>
      <c r="S32" s="84">
        <f t="shared" ref="S32" si="7">SUM(S25:S31)</f>
        <v>23</v>
      </c>
      <c r="T32" s="378">
        <f>SUM(T25:T31)</f>
        <v>8500</v>
      </c>
      <c r="U32" s="379">
        <f>SUM(U25:U31)</f>
        <v>0</v>
      </c>
    </row>
    <row r="33" spans="1:24" ht="17.25" customHeight="1">
      <c r="A33" s="696"/>
      <c r="B33" s="697"/>
      <c r="C33" s="698"/>
      <c r="D33" s="381"/>
      <c r="E33" s="382"/>
      <c r="F33" s="383"/>
      <c r="G33" s="699"/>
      <c r="H33" s="385"/>
      <c r="I33" s="386"/>
      <c r="J33" s="384"/>
      <c r="K33" s="385"/>
      <c r="L33" s="387"/>
      <c r="M33" s="384"/>
      <c r="N33" s="385"/>
      <c r="O33" s="387"/>
      <c r="P33" s="384"/>
      <c r="Q33" s="388"/>
      <c r="R33" s="389"/>
      <c r="S33" s="384"/>
      <c r="T33" s="388"/>
      <c r="U33" s="387"/>
    </row>
    <row r="34" spans="1:24" ht="17.25" customHeight="1" thickBot="1">
      <c r="A34" s="367"/>
      <c r="B34" s="1263" t="s">
        <v>1578</v>
      </c>
      <c r="C34" s="1264"/>
      <c r="D34" s="176">
        <f t="shared" ref="D34:O34" si="8">D23+D32</f>
        <v>178</v>
      </c>
      <c r="E34" s="391">
        <f t="shared" si="8"/>
        <v>365100</v>
      </c>
      <c r="F34" s="972">
        <f t="shared" si="8"/>
        <v>0</v>
      </c>
      <c r="G34" s="341">
        <f t="shared" si="8"/>
        <v>88</v>
      </c>
      <c r="H34" s="311">
        <f t="shared" si="8"/>
        <v>30550</v>
      </c>
      <c r="I34" s="379">
        <f t="shared" si="8"/>
        <v>0</v>
      </c>
      <c r="J34" s="84">
        <f t="shared" si="8"/>
        <v>173</v>
      </c>
      <c r="K34" s="311">
        <f t="shared" si="8"/>
        <v>2050</v>
      </c>
      <c r="L34" s="379">
        <f t="shared" si="8"/>
        <v>0</v>
      </c>
      <c r="M34" s="84">
        <f t="shared" si="8"/>
        <v>62</v>
      </c>
      <c r="N34" s="311">
        <f t="shared" si="8"/>
        <v>21000</v>
      </c>
      <c r="O34" s="379">
        <f t="shared" si="8"/>
        <v>0</v>
      </c>
      <c r="P34" s="84"/>
      <c r="Q34" s="378"/>
      <c r="R34" s="973"/>
      <c r="S34" s="84">
        <f t="shared" ref="S34" si="9">S23+S32</f>
        <v>501</v>
      </c>
      <c r="T34" s="378">
        <f>T23+T32</f>
        <v>418700</v>
      </c>
      <c r="U34" s="379">
        <f>U23+U32</f>
        <v>0</v>
      </c>
    </row>
    <row r="35" spans="1:24" ht="8.25" customHeight="1">
      <c r="D35" s="700"/>
      <c r="E35" s="85"/>
      <c r="F35" s="65"/>
      <c r="G35" s="701"/>
      <c r="J35" s="701"/>
      <c r="M35" s="701"/>
      <c r="P35" s="701"/>
    </row>
    <row r="36" spans="1:24" ht="15" customHeight="1">
      <c r="A36" s="1070" t="s">
        <v>1882</v>
      </c>
      <c r="B36" s="1265"/>
      <c r="C36" s="1071"/>
      <c r="D36" s="951"/>
      <c r="E36" s="951" t="s">
        <v>1957</v>
      </c>
      <c r="F36" s="951"/>
      <c r="G36" s="952"/>
      <c r="H36" s="362"/>
      <c r="I36" s="951"/>
      <c r="J36" s="953"/>
      <c r="K36" s="954"/>
      <c r="L36" s="362"/>
      <c r="M36" s="953"/>
      <c r="N36" s="954"/>
      <c r="O36" s="362"/>
      <c r="P36" s="953"/>
      <c r="Q36" s="954"/>
      <c r="R36" s="362"/>
      <c r="S36" s="955"/>
      <c r="T36" s="962"/>
      <c r="U36" s="956">
        <v>45778</v>
      </c>
    </row>
    <row r="37" spans="1:24" ht="8.25" customHeight="1">
      <c r="A37" s="1072"/>
      <c r="B37" s="1266"/>
      <c r="C37" s="1073"/>
      <c r="D37" s="957"/>
      <c r="E37" s="957"/>
      <c r="F37" s="957"/>
      <c r="G37" s="958"/>
      <c r="H37" s="393"/>
      <c r="I37" s="957"/>
      <c r="J37" s="959"/>
      <c r="K37" s="960"/>
      <c r="L37" s="393"/>
      <c r="M37" s="959"/>
      <c r="N37" s="960"/>
      <c r="O37" s="393"/>
      <c r="P37" s="959"/>
      <c r="Q37" s="960"/>
      <c r="R37" s="393"/>
      <c r="S37" s="961"/>
      <c r="T37" s="957"/>
      <c r="U37" s="971"/>
    </row>
    <row r="38" spans="1:24" ht="8.25" customHeight="1" thickBot="1">
      <c r="C38" s="72"/>
      <c r="D38" s="700"/>
      <c r="E38" s="85"/>
      <c r="F38" s="355"/>
      <c r="G38" s="702"/>
      <c r="H38" s="1"/>
      <c r="I38" s="1"/>
      <c r="J38" s="702"/>
      <c r="K38" s="1"/>
      <c r="L38" s="1"/>
      <c r="M38" s="702"/>
      <c r="N38" s="1"/>
      <c r="O38" s="1"/>
      <c r="P38" s="702"/>
      <c r="Q38" s="1"/>
      <c r="R38" s="397"/>
      <c r="S38" s="1"/>
      <c r="T38" s="1"/>
      <c r="U38" s="397"/>
    </row>
    <row r="39" spans="1:24" s="66" customFormat="1" ht="15.95" customHeight="1">
      <c r="A39" s="703"/>
      <c r="B39" s="1185"/>
      <c r="C39" s="1186"/>
      <c r="D39" s="1029" t="s">
        <v>232</v>
      </c>
      <c r="E39" s="1030"/>
      <c r="F39" s="1031"/>
      <c r="G39" s="179" t="s">
        <v>233</v>
      </c>
      <c r="H39" s="180"/>
      <c r="I39" s="181"/>
      <c r="J39" s="179" t="s">
        <v>236</v>
      </c>
      <c r="K39" s="180"/>
      <c r="L39" s="181"/>
      <c r="M39" s="1049" t="s">
        <v>355</v>
      </c>
      <c r="N39" s="1047"/>
      <c r="O39" s="1048"/>
      <c r="P39" s="1049"/>
      <c r="Q39" s="1026"/>
      <c r="R39" s="1027"/>
      <c r="S39" s="179" t="s">
        <v>238</v>
      </c>
      <c r="T39" s="180"/>
      <c r="U39" s="181"/>
    </row>
    <row r="40" spans="1:24" ht="15.95" customHeight="1">
      <c r="A40" s="704"/>
      <c r="B40" s="1183" t="s">
        <v>765</v>
      </c>
      <c r="C40" s="1184"/>
      <c r="D40" s="307">
        <f>名古屋市表紙!C27</f>
        <v>190</v>
      </c>
      <c r="E40" s="169">
        <f>名古屋市表紙!D27</f>
        <v>355600</v>
      </c>
      <c r="F40" s="989">
        <f>名古屋市表紙!E27</f>
        <v>0</v>
      </c>
      <c r="G40" s="308">
        <f>名古屋市表紙!F27</f>
        <v>72</v>
      </c>
      <c r="H40" s="4">
        <f>名古屋市表紙!G27</f>
        <v>39000</v>
      </c>
      <c r="I40" s="265">
        <f>名古屋市表紙!H27</f>
        <v>0</v>
      </c>
      <c r="J40" s="308">
        <f>名古屋市表紙!I27</f>
        <v>169</v>
      </c>
      <c r="K40" s="4">
        <f>名古屋市表紙!J27</f>
        <v>4300</v>
      </c>
      <c r="L40" s="265">
        <f>名古屋市表紙!K27</f>
        <v>0</v>
      </c>
      <c r="M40" s="308">
        <f>名古屋市表紙!L27</f>
        <v>64</v>
      </c>
      <c r="N40" s="4">
        <f>名古屋市表紙!M27</f>
        <v>31350</v>
      </c>
      <c r="O40" s="265">
        <f>名古屋市表紙!N27</f>
        <v>0</v>
      </c>
      <c r="P40" s="899">
        <f>名古屋市表紙!O27</f>
        <v>0</v>
      </c>
      <c r="Q40" s="874">
        <f>名古屋市表紙!P33</f>
        <v>0</v>
      </c>
      <c r="R40" s="265">
        <f>名古屋市表紙!Q27</f>
        <v>0</v>
      </c>
      <c r="S40" s="705">
        <f>D40+G40+J40+M40+P40</f>
        <v>495</v>
      </c>
      <c r="T40" s="706">
        <f>E40+H40+K40+N40+Q40</f>
        <v>430250</v>
      </c>
      <c r="U40" s="995">
        <f>F40+I40+L40+O40+R40</f>
        <v>0</v>
      </c>
    </row>
    <row r="41" spans="1:24" ht="15.95" customHeight="1">
      <c r="A41" s="704"/>
      <c r="B41" s="1187" t="s">
        <v>766</v>
      </c>
      <c r="C41" s="1188"/>
      <c r="D41" s="801">
        <f>尾張表紙!C40</f>
        <v>232</v>
      </c>
      <c r="E41" s="802">
        <f>尾張表紙!D40</f>
        <v>464250</v>
      </c>
      <c r="F41" s="988">
        <f>尾張表紙!E40</f>
        <v>0</v>
      </c>
      <c r="G41" s="339">
        <f>尾張表紙!F40</f>
        <v>91</v>
      </c>
      <c r="H41" s="340">
        <f>尾張表紙!G40</f>
        <v>45250</v>
      </c>
      <c r="I41" s="992">
        <f>尾張表紙!H40</f>
        <v>0</v>
      </c>
      <c r="J41" s="339">
        <f>尾張表紙!I40</f>
        <v>216</v>
      </c>
      <c r="K41" s="340">
        <f>尾張表紙!J40</f>
        <v>3950</v>
      </c>
      <c r="L41" s="992">
        <f>尾張表紙!K40</f>
        <v>0</v>
      </c>
      <c r="M41" s="339">
        <f>尾張表紙!L40</f>
        <v>59</v>
      </c>
      <c r="N41" s="340">
        <f>尾張表紙!M40</f>
        <v>25750</v>
      </c>
      <c r="O41" s="992">
        <f>尾張表紙!N40</f>
        <v>0</v>
      </c>
      <c r="P41" s="899"/>
      <c r="Q41" s="874"/>
      <c r="R41" s="900"/>
      <c r="S41" s="308">
        <f>D41+G41+J41+M41</f>
        <v>598</v>
      </c>
      <c r="T41" s="4">
        <f t="shared" ref="T41:U41" si="10">E41+H41+K41+N41</f>
        <v>539200</v>
      </c>
      <c r="U41" s="693">
        <f t="shared" si="10"/>
        <v>0</v>
      </c>
      <c r="V41" s="707"/>
    </row>
    <row r="42" spans="1:24" ht="15.95" customHeight="1">
      <c r="A42" s="704"/>
      <c r="B42" s="1179" t="s">
        <v>767</v>
      </c>
      <c r="C42" s="1180"/>
      <c r="D42" s="309">
        <f>D34</f>
        <v>178</v>
      </c>
      <c r="E42" s="310">
        <f t="shared" ref="E42:O42" si="11">E34</f>
        <v>365100</v>
      </c>
      <c r="F42" s="990">
        <f t="shared" si="11"/>
        <v>0</v>
      </c>
      <c r="G42" s="84">
        <f t="shared" si="11"/>
        <v>88</v>
      </c>
      <c r="H42" s="378">
        <f t="shared" si="11"/>
        <v>30550</v>
      </c>
      <c r="I42" s="993">
        <f t="shared" si="11"/>
        <v>0</v>
      </c>
      <c r="J42" s="84">
        <f t="shared" si="11"/>
        <v>173</v>
      </c>
      <c r="K42" s="378">
        <f t="shared" si="11"/>
        <v>2050</v>
      </c>
      <c r="L42" s="993">
        <f t="shared" si="11"/>
        <v>0</v>
      </c>
      <c r="M42" s="84">
        <f t="shared" si="11"/>
        <v>62</v>
      </c>
      <c r="N42" s="378">
        <f t="shared" si="11"/>
        <v>21000</v>
      </c>
      <c r="O42" s="993">
        <f t="shared" si="11"/>
        <v>0</v>
      </c>
      <c r="P42" s="889"/>
      <c r="Q42" s="888"/>
      <c r="R42" s="905"/>
      <c r="S42" s="84">
        <f>S34</f>
        <v>501</v>
      </c>
      <c r="T42" s="378">
        <f>T34</f>
        <v>418700</v>
      </c>
      <c r="U42" s="996">
        <f>F42+I42+L42+O42</f>
        <v>0</v>
      </c>
    </row>
    <row r="43" spans="1:24" ht="15.95" customHeight="1" thickBot="1">
      <c r="A43" s="703"/>
      <c r="B43" s="1185" t="s">
        <v>356</v>
      </c>
      <c r="C43" s="1186"/>
      <c r="D43" s="312">
        <f t="shared" ref="D43:O43" si="12">SUM(D40:D42)</f>
        <v>600</v>
      </c>
      <c r="E43" s="330">
        <f t="shared" si="12"/>
        <v>1184950</v>
      </c>
      <c r="F43" s="991">
        <f t="shared" si="12"/>
        <v>0</v>
      </c>
      <c r="G43" s="313">
        <f t="shared" si="12"/>
        <v>251</v>
      </c>
      <c r="H43" s="401">
        <f t="shared" si="12"/>
        <v>114800</v>
      </c>
      <c r="I43" s="994">
        <f t="shared" si="12"/>
        <v>0</v>
      </c>
      <c r="J43" s="313">
        <f t="shared" si="12"/>
        <v>558</v>
      </c>
      <c r="K43" s="401">
        <f t="shared" si="12"/>
        <v>10300</v>
      </c>
      <c r="L43" s="994">
        <f t="shared" si="12"/>
        <v>0</v>
      </c>
      <c r="M43" s="313">
        <f t="shared" si="12"/>
        <v>185</v>
      </c>
      <c r="N43" s="401">
        <f t="shared" si="12"/>
        <v>78100</v>
      </c>
      <c r="O43" s="994">
        <f t="shared" si="12"/>
        <v>0</v>
      </c>
      <c r="P43" s="910">
        <f t="shared" ref="P43:R43" si="13">SUM(P40:P42)</f>
        <v>0</v>
      </c>
      <c r="Q43" s="911">
        <f t="shared" si="13"/>
        <v>0</v>
      </c>
      <c r="R43" s="911">
        <f t="shared" si="13"/>
        <v>0</v>
      </c>
      <c r="S43" s="313">
        <f>SUM(S40:S42)</f>
        <v>1594</v>
      </c>
      <c r="T43" s="401">
        <f>SUM(T40:T42)</f>
        <v>1388150</v>
      </c>
      <c r="U43" s="994">
        <f>F43+I43+L43+O43+R43</f>
        <v>0</v>
      </c>
    </row>
    <row r="44" spans="1:24" ht="15.95" customHeight="1">
      <c r="B44" s="1185"/>
      <c r="C44" s="1186"/>
      <c r="D44" s="1029" t="s">
        <v>232</v>
      </c>
      <c r="E44" s="1030"/>
      <c r="F44" s="1031"/>
      <c r="G44" s="179" t="s">
        <v>233</v>
      </c>
      <c r="H44" s="180"/>
      <c r="I44" s="181"/>
      <c r="J44" s="179" t="s">
        <v>236</v>
      </c>
      <c r="K44" s="180"/>
      <c r="L44" s="181"/>
      <c r="M44" s="179" t="s">
        <v>355</v>
      </c>
      <c r="N44" s="180"/>
      <c r="O44" s="181"/>
      <c r="P44" s="1049" t="s">
        <v>603</v>
      </c>
      <c r="Q44" s="1047"/>
      <c r="R44" s="1048"/>
      <c r="S44" s="1049" t="s">
        <v>238</v>
      </c>
      <c r="T44" s="1047"/>
      <c r="U44" s="1048"/>
    </row>
    <row r="45" spans="1:24" s="402" customFormat="1" ht="15.95" customHeight="1" thickBot="1">
      <c r="B45" s="1049" t="s">
        <v>357</v>
      </c>
      <c r="C45" s="1175"/>
      <c r="D45" s="315">
        <v>195</v>
      </c>
      <c r="E45" s="183">
        <v>312900</v>
      </c>
      <c r="F45" s="316"/>
      <c r="G45" s="184">
        <v>172</v>
      </c>
      <c r="H45" s="185">
        <v>11000</v>
      </c>
      <c r="I45" s="317"/>
      <c r="J45" s="186">
        <v>181</v>
      </c>
      <c r="K45" s="187">
        <v>600</v>
      </c>
      <c r="L45" s="304"/>
      <c r="M45" s="186">
        <v>65</v>
      </c>
      <c r="N45" s="187">
        <v>20150</v>
      </c>
      <c r="O45" s="188"/>
      <c r="P45" s="186">
        <v>177</v>
      </c>
      <c r="Q45" s="194">
        <v>126550</v>
      </c>
      <c r="R45" s="318"/>
      <c r="S45" s="339">
        <v>790</v>
      </c>
      <c r="T45" s="340">
        <v>471200</v>
      </c>
      <c r="U45" s="319"/>
      <c r="V45" s="708"/>
      <c r="W45" s="336"/>
      <c r="X45" s="336"/>
    </row>
    <row r="46" spans="1:24" ht="15.95" customHeight="1">
      <c r="B46" s="1185"/>
      <c r="C46" s="1186"/>
      <c r="D46" s="1029" t="s">
        <v>232</v>
      </c>
      <c r="E46" s="1030"/>
      <c r="F46" s="1031"/>
      <c r="G46" s="1046" t="s">
        <v>233</v>
      </c>
      <c r="H46" s="1047"/>
      <c r="I46" s="1048"/>
      <c r="J46" s="1049" t="s">
        <v>236</v>
      </c>
      <c r="K46" s="1047"/>
      <c r="L46" s="1048"/>
      <c r="M46" s="179" t="s">
        <v>355</v>
      </c>
      <c r="N46" s="180"/>
      <c r="O46" s="181"/>
      <c r="P46" s="1034"/>
      <c r="Q46" s="1035"/>
      <c r="R46" s="1036"/>
      <c r="S46" s="1049" t="s">
        <v>768</v>
      </c>
      <c r="T46" s="1047"/>
      <c r="U46" s="1048"/>
    </row>
    <row r="47" spans="1:24" ht="15.95" customHeight="1" thickBot="1">
      <c r="B47" s="1049" t="s">
        <v>358</v>
      </c>
      <c r="C47" s="1175"/>
      <c r="D47" s="189">
        <v>170</v>
      </c>
      <c r="E47" s="922">
        <v>253600</v>
      </c>
      <c r="F47" s="320"/>
      <c r="G47" s="190">
        <v>123</v>
      </c>
      <c r="H47" s="583">
        <v>75650</v>
      </c>
      <c r="I47" s="321"/>
      <c r="J47" s="191">
        <v>144</v>
      </c>
      <c r="K47" s="804">
        <v>33050</v>
      </c>
      <c r="L47" s="193"/>
      <c r="M47" s="191">
        <v>72</v>
      </c>
      <c r="N47" s="192">
        <v>51850</v>
      </c>
      <c r="O47" s="193"/>
      <c r="P47" s="1037"/>
      <c r="Q47" s="1038"/>
      <c r="R47" s="1039"/>
      <c r="S47" s="339">
        <v>509</v>
      </c>
      <c r="T47" s="340">
        <v>414150</v>
      </c>
      <c r="U47" s="323">
        <v>0</v>
      </c>
    </row>
    <row r="48" spans="1:24" ht="15.95" customHeight="1" thickBot="1">
      <c r="B48" s="1049" t="s">
        <v>359</v>
      </c>
      <c r="C48" s="1175"/>
      <c r="D48" s="324">
        <v>965</v>
      </c>
      <c r="E48" s="325">
        <v>1751450</v>
      </c>
      <c r="F48" s="997">
        <v>0</v>
      </c>
      <c r="G48" s="326">
        <v>546</v>
      </c>
      <c r="H48" s="327">
        <v>201450</v>
      </c>
      <c r="I48" s="998">
        <v>0</v>
      </c>
      <c r="J48" s="322">
        <v>883</v>
      </c>
      <c r="K48" s="328">
        <v>43950</v>
      </c>
      <c r="L48" s="999">
        <v>0</v>
      </c>
      <c r="M48" s="322">
        <v>322</v>
      </c>
      <c r="N48" s="328">
        <v>150100</v>
      </c>
      <c r="O48" s="999">
        <v>0</v>
      </c>
      <c r="P48" s="1040"/>
      <c r="Q48" s="1041"/>
      <c r="R48" s="1042"/>
      <c r="S48" s="329">
        <v>2893</v>
      </c>
      <c r="T48" s="194">
        <v>2273500</v>
      </c>
      <c r="U48" s="1000">
        <v>0</v>
      </c>
    </row>
  </sheetData>
  <mergeCells count="35">
    <mergeCell ref="P39:R39"/>
    <mergeCell ref="B24:C24"/>
    <mergeCell ref="S2:U4"/>
    <mergeCell ref="D3:H4"/>
    <mergeCell ref="J3:L4"/>
    <mergeCell ref="N5:O5"/>
    <mergeCell ref="O1:R4"/>
    <mergeCell ref="D1:H2"/>
    <mergeCell ref="J1:L2"/>
    <mergeCell ref="D39:F39"/>
    <mergeCell ref="M39:O39"/>
    <mergeCell ref="P5:R5"/>
    <mergeCell ref="B39:C39"/>
    <mergeCell ref="B23:C23"/>
    <mergeCell ref="M7:O7"/>
    <mergeCell ref="S44:U44"/>
    <mergeCell ref="B44:C44"/>
    <mergeCell ref="D44:F44"/>
    <mergeCell ref="P44:R44"/>
    <mergeCell ref="B43:C43"/>
    <mergeCell ref="B40:C40"/>
    <mergeCell ref="B32:C32"/>
    <mergeCell ref="B41:C41"/>
    <mergeCell ref="B42:C42"/>
    <mergeCell ref="B34:C34"/>
    <mergeCell ref="A36:C37"/>
    <mergeCell ref="P46:R48"/>
    <mergeCell ref="S46:U46"/>
    <mergeCell ref="B47:C47"/>
    <mergeCell ref="B48:C48"/>
    <mergeCell ref="B45:C45"/>
    <mergeCell ref="B46:C46"/>
    <mergeCell ref="D46:F46"/>
    <mergeCell ref="G46:I46"/>
    <mergeCell ref="J46:L46"/>
  </mergeCells>
  <phoneticPr fontId="21"/>
  <dataValidations count="1">
    <dataValidation type="list" allowBlank="1" showInputMessage="1" showErrorMessage="1" sqref="J1:L2" xr:uid="{00000000-0002-0000-2300-000000000000}">
      <formula1>サイズ</formula1>
    </dataValidation>
  </dataValidations>
  <hyperlinks>
    <hyperlink ref="C8" location="刈谷・知立・高浜!A1" display="刈谷市" xr:uid="{00000000-0004-0000-2300-000000000000}"/>
    <hyperlink ref="C9" location="刈谷・知立・高浜!A30" display="知立市" xr:uid="{00000000-0004-0000-2300-000001000000}"/>
    <hyperlink ref="C10" location="刈谷・知立・高浜!A40" display="高浜市" xr:uid="{00000000-0004-0000-2300-000002000000}"/>
    <hyperlink ref="C11" location="安城・碧南!A1" display="安城市" xr:uid="{00000000-0004-0000-2300-000003000000}"/>
    <hyperlink ref="C12" location="安城・碧南!A40" display="碧南市" xr:uid="{00000000-0004-0000-2300-000004000000}"/>
    <hyperlink ref="C13" location="豊田!A1" display="豊田市1" xr:uid="{00000000-0004-0000-2300-000005000000}"/>
    <hyperlink ref="C14" location="豊田・みよし・額田郡!A1" display="豊田市2" xr:uid="{00000000-0004-0000-2300-000006000000}"/>
    <hyperlink ref="C16" location="岡崎!A1" display="岡崎市" xr:uid="{00000000-0004-0000-2300-000007000000}"/>
    <hyperlink ref="C17" location="西尾・蒲郡!A1" display="西尾市" xr:uid="{00000000-0004-0000-2300-000008000000}"/>
    <hyperlink ref="C18" location="西尾・蒲郡!A1" display="蒲郡市" xr:uid="{00000000-0004-0000-2300-000009000000}"/>
    <hyperlink ref="C19" location="豊川・田原!A1" display="豊川市" xr:uid="{00000000-0004-0000-2300-00000A000000}"/>
    <hyperlink ref="C20" location="新城・北設楽郡!A1" display="新城市" xr:uid="{00000000-0004-0000-2300-00000B000000}"/>
    <hyperlink ref="C21" location="豊橋!A1" display="豊橋市" xr:uid="{00000000-0004-0000-2300-00000C000000}"/>
    <hyperlink ref="C22" location="豊川・田原!A40" display="田原市" xr:uid="{00000000-0004-0000-2300-00000D000000}"/>
    <hyperlink ref="C25" location="豊田・みよし・額田郡!A19" display="額田郡" xr:uid="{00000000-0004-0000-2300-00000E000000}"/>
    <hyperlink ref="C26" location="新城・北設楽郡!A45" display="北設楽郡" xr:uid="{00000000-0004-0000-2300-00000F000000}"/>
    <hyperlink ref="C15" location="豊田・みよし・額田郡!A30" display="みよし市" xr:uid="{00000000-0004-0000-2300-000010000000}"/>
  </hyperlinks>
  <printOptions horizontalCentered="1" verticalCentered="1"/>
  <pageMargins left="0.59055118110236227" right="0.59055118110236227" top="0.47244094488188981" bottom="0.47244094488188981" header="0.11811023622047245" footer="0.11811023622047245"/>
  <pageSetup paperSize="9" scale="74" firstPageNumber="38" orientation="landscape" useFirstPageNumber="1" verticalDpi="400" r:id="rId1"/>
  <headerFooter alignWithMargins="0">
    <oddFooter>&amp;C－&amp;P－&amp;R中日興業（株）</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X38"/>
  <sheetViews>
    <sheetView showZeros="0" zoomScale="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F18+K18+P18+U18+U29+K29+F29+F38+K38+P38+U38</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t="e">
        <f>F18+#REF!+K18+P18+U18+F29+#REF!+K29+U29+F38+#REF!+K38+P38+U38</f>
        <v>#REF!</v>
      </c>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21" customHeight="1" thickBot="1">
      <c r="A6" s="1213" t="s">
        <v>1580</v>
      </c>
      <c r="B6" s="1214"/>
      <c r="C6" s="235" t="s">
        <v>1581</v>
      </c>
      <c r="D6" s="236"/>
      <c r="E6" s="237"/>
      <c r="F6" s="417"/>
      <c r="G6" s="1105" t="s">
        <v>771</v>
      </c>
      <c r="H6" s="1106"/>
      <c r="I6" s="1104">
        <f>E18+J18+O18+T18</f>
        <v>23850</v>
      </c>
      <c r="J6" s="1104"/>
      <c r="K6" s="1104"/>
      <c r="L6" s="418"/>
      <c r="M6" s="419"/>
      <c r="N6" s="182"/>
      <c r="O6" s="238"/>
      <c r="P6" s="238"/>
      <c r="Q6" s="238"/>
      <c r="R6" s="240"/>
      <c r="S6" s="182"/>
      <c r="T6" s="238"/>
      <c r="U6" s="238"/>
      <c r="V6" s="238"/>
      <c r="W6" s="1096">
        <f>三河表紙!U36</f>
        <v>45778</v>
      </c>
      <c r="X6" s="1097"/>
    </row>
    <row r="7" spans="1:24" s="9" customFormat="1" ht="18.7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1361</v>
      </c>
      <c r="D8" s="254" t="s">
        <v>1208</v>
      </c>
      <c r="E8" s="211">
        <v>3500</v>
      </c>
      <c r="F8" s="299"/>
      <c r="G8" s="443"/>
      <c r="H8" s="257" t="s">
        <v>1582</v>
      </c>
      <c r="I8" s="254"/>
      <c r="J8" s="212">
        <v>600</v>
      </c>
      <c r="K8" s="301"/>
      <c r="L8" s="256"/>
      <c r="M8" s="257" t="s">
        <v>1362</v>
      </c>
      <c r="N8" s="254"/>
      <c r="O8" s="212">
        <v>550</v>
      </c>
      <c r="P8" s="301"/>
      <c r="Q8" s="256"/>
      <c r="R8" s="257" t="s">
        <v>1361</v>
      </c>
      <c r="S8" s="258"/>
      <c r="T8" s="212">
        <v>450</v>
      </c>
      <c r="U8" s="301"/>
      <c r="V8" s="263"/>
      <c r="W8" s="260"/>
      <c r="X8" s="261"/>
    </row>
    <row r="9" spans="1:24" s="8" customFormat="1" ht="18.75" customHeight="1">
      <c r="A9" s="425"/>
      <c r="B9" s="256"/>
      <c r="C9" s="253" t="s">
        <v>1363</v>
      </c>
      <c r="D9" s="254" t="s">
        <v>1865</v>
      </c>
      <c r="E9" s="211">
        <v>3500</v>
      </c>
      <c r="F9" s="299"/>
      <c r="G9" s="300"/>
      <c r="H9" s="257" t="s">
        <v>1583</v>
      </c>
      <c r="I9" s="254"/>
      <c r="J9" s="212">
        <v>800</v>
      </c>
      <c r="K9" s="302"/>
      <c r="L9" s="256"/>
      <c r="M9" s="257" t="s">
        <v>1363</v>
      </c>
      <c r="N9" s="254"/>
      <c r="O9" s="212">
        <v>200</v>
      </c>
      <c r="P9" s="302"/>
      <c r="Q9" s="256"/>
      <c r="R9" s="257" t="s">
        <v>1364</v>
      </c>
      <c r="S9" s="258"/>
      <c r="T9" s="212">
        <v>250</v>
      </c>
      <c r="U9" s="302"/>
      <c r="V9" s="692" t="s">
        <v>1365</v>
      </c>
      <c r="W9" s="276"/>
      <c r="X9" s="274"/>
    </row>
    <row r="10" spans="1:24" s="8" customFormat="1" ht="18.75" customHeight="1">
      <c r="A10" s="425"/>
      <c r="B10" s="256"/>
      <c r="C10" s="253" t="s">
        <v>1366</v>
      </c>
      <c r="D10" s="254" t="s">
        <v>1188</v>
      </c>
      <c r="E10" s="211">
        <v>1300</v>
      </c>
      <c r="F10" s="299"/>
      <c r="G10" s="300"/>
      <c r="H10" s="257" t="s">
        <v>1930</v>
      </c>
      <c r="I10" s="254"/>
      <c r="J10" s="212">
        <v>250</v>
      </c>
      <c r="K10" s="302"/>
      <c r="L10" s="256"/>
      <c r="M10" s="257" t="s">
        <v>1366</v>
      </c>
      <c r="N10" s="254" t="s">
        <v>1166</v>
      </c>
      <c r="O10" s="212"/>
      <c r="P10" s="302"/>
      <c r="Q10" s="256"/>
      <c r="R10" s="257" t="s">
        <v>1888</v>
      </c>
      <c r="S10" s="258"/>
      <c r="T10" s="212">
        <v>450</v>
      </c>
      <c r="U10" s="302"/>
      <c r="V10" s="694"/>
      <c r="W10" s="262" t="s">
        <v>1765</v>
      </c>
      <c r="X10" s="274"/>
    </row>
    <row r="11" spans="1:24" s="8" customFormat="1" ht="18.75" customHeight="1">
      <c r="A11" s="425"/>
      <c r="B11" s="256"/>
      <c r="C11" s="253" t="s">
        <v>1367</v>
      </c>
      <c r="D11" s="254" t="s">
        <v>1584</v>
      </c>
      <c r="E11" s="211">
        <v>2400</v>
      </c>
      <c r="F11" s="299"/>
      <c r="G11" s="300"/>
      <c r="H11" s="257"/>
      <c r="I11" s="254"/>
      <c r="J11" s="212"/>
      <c r="K11" s="302"/>
      <c r="L11" s="256"/>
      <c r="M11" s="257" t="s">
        <v>1367</v>
      </c>
      <c r="N11" s="254" t="s">
        <v>1585</v>
      </c>
      <c r="O11" s="212"/>
      <c r="P11" s="302"/>
      <c r="Q11" s="256"/>
      <c r="R11" s="257" t="s">
        <v>1368</v>
      </c>
      <c r="S11" s="258"/>
      <c r="T11" s="212">
        <v>650</v>
      </c>
      <c r="U11" s="302"/>
      <c r="V11" s="694"/>
      <c r="W11" s="262" t="s">
        <v>2081</v>
      </c>
      <c r="X11" s="274"/>
    </row>
    <row r="12" spans="1:24" s="8" customFormat="1" ht="18.75" customHeight="1">
      <c r="A12" s="425"/>
      <c r="B12" s="256"/>
      <c r="C12" s="253" t="s">
        <v>1586</v>
      </c>
      <c r="D12" s="254" t="s">
        <v>1866</v>
      </c>
      <c r="E12" s="211">
        <v>3650</v>
      </c>
      <c r="F12" s="299"/>
      <c r="G12" s="300"/>
      <c r="H12" s="257"/>
      <c r="I12" s="254"/>
      <c r="J12" s="212"/>
      <c r="K12" s="302"/>
      <c r="L12" s="256"/>
      <c r="M12" s="257" t="s">
        <v>1586</v>
      </c>
      <c r="N12" s="254" t="s">
        <v>4</v>
      </c>
      <c r="O12" s="212"/>
      <c r="P12" s="302"/>
      <c r="Q12" s="256"/>
      <c r="R12" s="257"/>
      <c r="S12" s="258"/>
      <c r="T12" s="212"/>
      <c r="U12" s="302"/>
      <c r="V12" s="263"/>
      <c r="W12" s="262"/>
      <c r="X12" s="430" t="s">
        <v>85</v>
      </c>
    </row>
    <row r="13" spans="1:24" s="8" customFormat="1" ht="18.75" customHeight="1">
      <c r="A13" s="425"/>
      <c r="B13" s="256"/>
      <c r="C13" s="253" t="s">
        <v>1369</v>
      </c>
      <c r="D13" s="254" t="s">
        <v>1866</v>
      </c>
      <c r="E13" s="211">
        <v>3850</v>
      </c>
      <c r="F13" s="299"/>
      <c r="G13" s="300"/>
      <c r="H13" s="257"/>
      <c r="I13" s="254"/>
      <c r="J13" s="212"/>
      <c r="K13" s="302"/>
      <c r="L13" s="256"/>
      <c r="M13" s="257" t="s">
        <v>1369</v>
      </c>
      <c r="N13" s="254" t="s">
        <v>1129</v>
      </c>
      <c r="O13" s="212"/>
      <c r="P13" s="302"/>
      <c r="Q13" s="256"/>
      <c r="R13" s="257"/>
      <c r="S13" s="258"/>
      <c r="T13" s="212"/>
      <c r="U13" s="302"/>
      <c r="V13" s="263"/>
      <c r="W13" s="571"/>
      <c r="X13" s="709"/>
    </row>
    <row r="14" spans="1:24" s="8" customFormat="1" ht="18.75" customHeight="1">
      <c r="A14" s="425"/>
      <c r="B14" s="256"/>
      <c r="C14" s="598" t="s">
        <v>1370</v>
      </c>
      <c r="D14" s="254" t="s">
        <v>1866</v>
      </c>
      <c r="E14" s="211">
        <v>1450</v>
      </c>
      <c r="F14" s="299"/>
      <c r="G14" s="300"/>
      <c r="H14" s="257"/>
      <c r="I14" s="254"/>
      <c r="J14" s="212"/>
      <c r="K14" s="302"/>
      <c r="L14" s="256"/>
      <c r="M14" s="617" t="s">
        <v>1370</v>
      </c>
      <c r="N14" s="254" t="s">
        <v>1129</v>
      </c>
      <c r="O14" s="212"/>
      <c r="P14" s="302"/>
      <c r="Q14" s="256"/>
      <c r="R14" s="257"/>
      <c r="S14" s="258"/>
      <c r="T14" s="212"/>
      <c r="U14" s="302"/>
      <c r="V14" s="263"/>
      <c r="W14" s="260"/>
      <c r="X14" s="261"/>
    </row>
    <row r="15" spans="1:24" s="8" customFormat="1" ht="18.75" customHeight="1">
      <c r="A15" s="425"/>
      <c r="B15" s="256"/>
      <c r="C15" s="253"/>
      <c r="D15" s="254"/>
      <c r="E15" s="211"/>
      <c r="F15" s="299"/>
      <c r="G15" s="300"/>
      <c r="H15" s="257"/>
      <c r="I15" s="254"/>
      <c r="J15" s="212"/>
      <c r="K15" s="302"/>
      <c r="L15" s="256"/>
      <c r="M15" s="257"/>
      <c r="N15" s="254"/>
      <c r="O15" s="212"/>
      <c r="P15" s="302"/>
      <c r="Q15" s="256"/>
      <c r="R15" s="257"/>
      <c r="S15" s="258"/>
      <c r="T15" s="212"/>
      <c r="U15" s="302"/>
      <c r="V15" s="263"/>
      <c r="W15" s="260"/>
      <c r="X15" s="261"/>
    </row>
    <row r="16" spans="1:24" s="8" customFormat="1" ht="18.75" customHeight="1">
      <c r="A16" s="425"/>
      <c r="B16" s="256"/>
      <c r="C16" s="253"/>
      <c r="D16" s="254"/>
      <c r="E16" s="211"/>
      <c r="F16" s="299"/>
      <c r="G16" s="300"/>
      <c r="H16" s="257"/>
      <c r="I16" s="254"/>
      <c r="J16" s="212"/>
      <c r="K16" s="302"/>
      <c r="L16" s="256"/>
      <c r="M16" s="257"/>
      <c r="N16" s="254"/>
      <c r="O16" s="212"/>
      <c r="P16" s="302"/>
      <c r="Q16" s="256"/>
      <c r="R16" s="257"/>
      <c r="S16" s="258"/>
      <c r="T16" s="212"/>
      <c r="U16" s="302"/>
      <c r="V16" s="263"/>
      <c r="W16" s="260"/>
      <c r="X16" s="261"/>
    </row>
    <row r="17" spans="1:24" s="8" customFormat="1" ht="18.75" customHeight="1">
      <c r="A17" s="425"/>
      <c r="B17" s="256"/>
      <c r="C17" s="598"/>
      <c r="D17" s="254"/>
      <c r="E17" s="211"/>
      <c r="F17" s="299"/>
      <c r="G17" s="454"/>
      <c r="H17" s="257"/>
      <c r="I17" s="254"/>
      <c r="J17" s="212"/>
      <c r="K17" s="303"/>
      <c r="L17" s="256"/>
      <c r="M17" s="257"/>
      <c r="N17" s="254"/>
      <c r="O17" s="212"/>
      <c r="P17" s="303"/>
      <c r="Q17" s="256"/>
      <c r="R17" s="257"/>
      <c r="S17" s="258"/>
      <c r="T17" s="212"/>
      <c r="U17" s="303"/>
      <c r="V17" s="426"/>
      <c r="W17" s="260"/>
      <c r="X17" s="261"/>
    </row>
    <row r="18" spans="1:24" s="8" customFormat="1" ht="19.5" customHeight="1" thickBot="1">
      <c r="A18" s="456"/>
      <c r="B18" s="1222">
        <f>COUNTA(C8:C17)</f>
        <v>7</v>
      </c>
      <c r="C18" s="1099"/>
      <c r="D18" s="1100"/>
      <c r="E18" s="170">
        <f>SUM(E8:E17)</f>
        <v>19650</v>
      </c>
      <c r="F18" s="338">
        <f>SUM(F8:F17)</f>
        <v>0</v>
      </c>
      <c r="G18" s="1223">
        <f>COUNTA(H8:H17)</f>
        <v>3</v>
      </c>
      <c r="H18" s="1224"/>
      <c r="I18" s="1225"/>
      <c r="J18" s="105">
        <f>SUM(J8:J17)</f>
        <v>1650</v>
      </c>
      <c r="K18" s="297">
        <f>SUM(K8:K17)</f>
        <v>0</v>
      </c>
      <c r="L18" s="1101">
        <f>COUNTA(M8:M17)</f>
        <v>7</v>
      </c>
      <c r="M18" s="1102"/>
      <c r="N18" s="1103"/>
      <c r="O18" s="105">
        <f>SUM(O8:O17)</f>
        <v>750</v>
      </c>
      <c r="P18" s="297">
        <f>SUM(P8:P17)</f>
        <v>0</v>
      </c>
      <c r="Q18" s="1101">
        <f>COUNTA(R8:R17)</f>
        <v>4</v>
      </c>
      <c r="R18" s="1102"/>
      <c r="S18" s="1103"/>
      <c r="T18" s="105">
        <f>SUM(T8:T17)</f>
        <v>1800</v>
      </c>
      <c r="U18" s="298">
        <f>SUM(U8:U17)</f>
        <v>0</v>
      </c>
      <c r="V18" s="521"/>
      <c r="W18" s="70"/>
      <c r="X18" s="71"/>
    </row>
    <row r="19" spans="1:24" ht="15" customHeight="1">
      <c r="A19" s="266"/>
      <c r="B19" s="266"/>
      <c r="C19" s="267"/>
      <c r="D19" s="268"/>
      <c r="E19" s="269"/>
      <c r="F19" s="269"/>
      <c r="G19" s="269"/>
      <c r="H19" s="267"/>
      <c r="I19" s="270"/>
      <c r="J19" s="271"/>
      <c r="K19" s="269"/>
      <c r="L19" s="269"/>
      <c r="M19" s="267"/>
      <c r="N19" s="270"/>
      <c r="O19" s="271"/>
      <c r="P19" s="271"/>
      <c r="Q19" s="269"/>
      <c r="R19" s="267"/>
      <c r="S19" s="270"/>
      <c r="T19" s="271"/>
      <c r="U19" s="271"/>
      <c r="V19" s="1221" t="s">
        <v>1579</v>
      </c>
      <c r="W19" s="1221"/>
      <c r="X19" s="1221"/>
    </row>
    <row r="20" spans="1:24" s="9" customFormat="1" ht="21" customHeight="1" thickBot="1">
      <c r="A20" s="1213" t="s">
        <v>1580</v>
      </c>
      <c r="B20" s="1214"/>
      <c r="C20" s="235" t="s">
        <v>1587</v>
      </c>
      <c r="D20" s="236"/>
      <c r="E20" s="237"/>
      <c r="F20" s="417"/>
      <c r="G20" s="1105" t="s">
        <v>771</v>
      </c>
      <c r="H20" s="1106"/>
      <c r="I20" s="1104">
        <f>E29+J29+O29+T29</f>
        <v>12900</v>
      </c>
      <c r="J20" s="1104"/>
      <c r="K20" s="1104"/>
      <c r="L20" s="418"/>
      <c r="M20" s="419"/>
      <c r="N20" s="182"/>
      <c r="O20" s="238"/>
      <c r="P20" s="238"/>
      <c r="Q20" s="238"/>
      <c r="R20" s="240"/>
      <c r="S20" s="182"/>
      <c r="T20" s="238"/>
      <c r="U20" s="238"/>
      <c r="V20" s="238"/>
      <c r="W20" s="1096">
        <f>三河表紙!U36</f>
        <v>45778</v>
      </c>
      <c r="X20" s="1097"/>
    </row>
    <row r="21" spans="1:24" s="9" customFormat="1" ht="18.75" customHeight="1">
      <c r="A21" s="420" t="s">
        <v>1069</v>
      </c>
      <c r="B21" s="421" t="s">
        <v>232</v>
      </c>
      <c r="C21" s="422"/>
      <c r="D21" s="423"/>
      <c r="E21" s="424"/>
      <c r="F21" s="245" t="s">
        <v>1070</v>
      </c>
      <c r="G21" s="178" t="s">
        <v>233</v>
      </c>
      <c r="H21" s="178"/>
      <c r="I21" s="247"/>
      <c r="J21" s="248"/>
      <c r="K21" s="246" t="s">
        <v>1070</v>
      </c>
      <c r="L21" s="179" t="s">
        <v>236</v>
      </c>
      <c r="M21" s="178"/>
      <c r="N21" s="247"/>
      <c r="O21" s="248"/>
      <c r="P21" s="246" t="s">
        <v>1070</v>
      </c>
      <c r="Q21" s="179" t="s">
        <v>355</v>
      </c>
      <c r="R21" s="178"/>
      <c r="S21" s="247"/>
      <c r="T21" s="248"/>
      <c r="U21" s="246" t="s">
        <v>1070</v>
      </c>
      <c r="V21" s="179" t="s">
        <v>1071</v>
      </c>
      <c r="W21" s="178"/>
      <c r="X21" s="251"/>
    </row>
    <row r="22" spans="1:24" s="8" customFormat="1" ht="18.75" customHeight="1">
      <c r="A22" s="425"/>
      <c r="B22" s="256" t="s">
        <v>1184</v>
      </c>
      <c r="C22" s="253" t="s">
        <v>1371</v>
      </c>
      <c r="D22" s="254" t="s">
        <v>1866</v>
      </c>
      <c r="E22" s="211">
        <v>3900</v>
      </c>
      <c r="F22" s="299"/>
      <c r="G22" s="443"/>
      <c r="H22" s="257" t="s">
        <v>1941</v>
      </c>
      <c r="I22" s="254"/>
      <c r="J22" s="212">
        <v>2100</v>
      </c>
      <c r="K22" s="301"/>
      <c r="L22" s="256"/>
      <c r="M22" s="257" t="s">
        <v>1373</v>
      </c>
      <c r="N22" s="254" t="s">
        <v>1093</v>
      </c>
      <c r="O22" s="212"/>
      <c r="P22" s="301"/>
      <c r="Q22" s="256"/>
      <c r="R22" s="257" t="s">
        <v>1372</v>
      </c>
      <c r="S22" s="258"/>
      <c r="T22" s="212">
        <v>600</v>
      </c>
      <c r="U22" s="301"/>
      <c r="V22" s="263" t="s">
        <v>1184</v>
      </c>
      <c r="W22" s="1287" t="s">
        <v>1934</v>
      </c>
      <c r="X22" s="1288"/>
    </row>
    <row r="23" spans="1:24" s="8" customFormat="1" ht="18.75" customHeight="1">
      <c r="A23" s="425"/>
      <c r="B23" s="256"/>
      <c r="C23" s="253" t="s">
        <v>1374</v>
      </c>
      <c r="D23" s="254" t="s">
        <v>1866</v>
      </c>
      <c r="E23" s="211">
        <v>1650</v>
      </c>
      <c r="F23" s="299"/>
      <c r="G23" s="300"/>
      <c r="H23" s="257"/>
      <c r="I23" s="254"/>
      <c r="J23" s="212"/>
      <c r="K23" s="302"/>
      <c r="L23" s="256"/>
      <c r="M23" s="257" t="s">
        <v>1374</v>
      </c>
      <c r="N23" s="254" t="s">
        <v>1589</v>
      </c>
      <c r="O23" s="212"/>
      <c r="P23" s="302"/>
      <c r="Q23" s="256"/>
      <c r="R23" s="257" t="s">
        <v>1651</v>
      </c>
      <c r="S23" s="258"/>
      <c r="T23" s="212">
        <v>100</v>
      </c>
      <c r="U23" s="302"/>
      <c r="V23" s="263"/>
      <c r="W23" s="1258" t="s">
        <v>1766</v>
      </c>
      <c r="X23" s="1259"/>
    </row>
    <row r="24" spans="1:24" s="8" customFormat="1" ht="18.75" customHeight="1">
      <c r="A24" s="425"/>
      <c r="B24" s="256"/>
      <c r="C24" s="253" t="s">
        <v>1375</v>
      </c>
      <c r="D24" s="254" t="s">
        <v>1866</v>
      </c>
      <c r="E24" s="211">
        <v>1600</v>
      </c>
      <c r="F24" s="299"/>
      <c r="G24" s="300"/>
      <c r="H24" s="257"/>
      <c r="I24" s="254"/>
      <c r="J24" s="212"/>
      <c r="K24" s="302"/>
      <c r="L24" s="256"/>
      <c r="M24" s="257" t="s">
        <v>1375</v>
      </c>
      <c r="N24" s="254" t="s">
        <v>1589</v>
      </c>
      <c r="O24" s="212"/>
      <c r="P24" s="302"/>
      <c r="Q24" s="256"/>
      <c r="R24" s="257"/>
      <c r="S24" s="258"/>
      <c r="T24" s="212"/>
      <c r="U24" s="302"/>
      <c r="V24" s="710"/>
      <c r="W24" s="571"/>
      <c r="X24" s="261"/>
    </row>
    <row r="25" spans="1:24" s="8" customFormat="1" ht="18.75" customHeight="1">
      <c r="A25" s="425"/>
      <c r="B25" s="256"/>
      <c r="C25" s="253" t="s">
        <v>1590</v>
      </c>
      <c r="D25" s="254" t="s">
        <v>1866</v>
      </c>
      <c r="E25" s="211">
        <v>1200</v>
      </c>
      <c r="F25" s="299"/>
      <c r="G25" s="300"/>
      <c r="H25" s="257"/>
      <c r="I25" s="254"/>
      <c r="J25" s="212"/>
      <c r="K25" s="302"/>
      <c r="L25" s="256"/>
      <c r="M25" s="257" t="s">
        <v>1591</v>
      </c>
      <c r="N25" s="254" t="s">
        <v>1109</v>
      </c>
      <c r="O25" s="212"/>
      <c r="P25" s="302"/>
      <c r="Q25" s="256"/>
      <c r="R25" s="257"/>
      <c r="S25" s="258"/>
      <c r="T25" s="212"/>
      <c r="U25" s="302"/>
      <c r="V25" s="263"/>
      <c r="W25" s="571"/>
      <c r="X25" s="709"/>
    </row>
    <row r="26" spans="1:24" s="8" customFormat="1" ht="18.75" customHeight="1">
      <c r="A26" s="425"/>
      <c r="B26" s="256"/>
      <c r="C26" s="253" t="s">
        <v>1592</v>
      </c>
      <c r="D26" s="254" t="s">
        <v>1866</v>
      </c>
      <c r="E26" s="211">
        <v>850</v>
      </c>
      <c r="F26" s="299"/>
      <c r="G26" s="300"/>
      <c r="H26" s="257"/>
      <c r="I26" s="254"/>
      <c r="J26" s="212"/>
      <c r="K26" s="302"/>
      <c r="L26" s="256"/>
      <c r="M26" s="257" t="s">
        <v>1592</v>
      </c>
      <c r="N26" s="254" t="s">
        <v>1593</v>
      </c>
      <c r="O26" s="212"/>
      <c r="P26" s="302"/>
      <c r="Q26" s="256"/>
      <c r="R26" s="257"/>
      <c r="S26" s="258"/>
      <c r="T26" s="212"/>
      <c r="U26" s="302"/>
      <c r="V26" s="263"/>
      <c r="W26" s="571"/>
      <c r="X26" s="709"/>
    </row>
    <row r="27" spans="1:24" s="8" customFormat="1" ht="18.75" customHeight="1">
      <c r="A27" s="425"/>
      <c r="B27" s="256"/>
      <c r="C27" s="253" t="s">
        <v>1594</v>
      </c>
      <c r="D27" s="254" t="s">
        <v>1925</v>
      </c>
      <c r="E27" s="211">
        <v>900</v>
      </c>
      <c r="F27" s="299"/>
      <c r="G27" s="469"/>
      <c r="H27" s="257"/>
      <c r="I27" s="254"/>
      <c r="J27" s="212"/>
      <c r="K27" s="472"/>
      <c r="L27" s="256"/>
      <c r="M27" s="257" t="s">
        <v>1595</v>
      </c>
      <c r="N27" s="254" t="s">
        <v>1143</v>
      </c>
      <c r="O27" s="212"/>
      <c r="P27" s="472"/>
      <c r="Q27" s="256"/>
      <c r="R27" s="257"/>
      <c r="S27" s="258"/>
      <c r="T27" s="212"/>
      <c r="U27" s="472"/>
      <c r="V27" s="263"/>
      <c r="W27" s="571"/>
      <c r="X27" s="709"/>
    </row>
    <row r="28" spans="1:24" s="8" customFormat="1" ht="18.75" customHeight="1">
      <c r="A28" s="425"/>
      <c r="B28" s="256"/>
      <c r="C28" s="253"/>
      <c r="D28" s="254"/>
      <c r="E28" s="211"/>
      <c r="F28" s="299"/>
      <c r="G28" s="454"/>
      <c r="H28" s="257"/>
      <c r="I28" s="254"/>
      <c r="J28" s="212"/>
      <c r="K28" s="303"/>
      <c r="L28" s="256"/>
      <c r="M28" s="257"/>
      <c r="N28" s="254"/>
      <c r="O28" s="212"/>
      <c r="P28" s="303"/>
      <c r="Q28" s="256"/>
      <c r="R28" s="257"/>
      <c r="S28" s="258"/>
      <c r="T28" s="212"/>
      <c r="U28" s="303"/>
      <c r="V28" s="263"/>
      <c r="W28" s="260"/>
      <c r="X28" s="261"/>
    </row>
    <row r="29" spans="1:24" s="8" customFormat="1" ht="19.5" customHeight="1" thickBot="1">
      <c r="A29" s="456"/>
      <c r="B29" s="1222">
        <f>COUNTA(C22:C28)</f>
        <v>6</v>
      </c>
      <c r="C29" s="1099"/>
      <c r="D29" s="1100"/>
      <c r="E29" s="170">
        <f>SUM(E22:E28)</f>
        <v>10100</v>
      </c>
      <c r="F29" s="338">
        <f>SUM(F22:F28)</f>
        <v>0</v>
      </c>
      <c r="G29" s="1223">
        <f>COUNTA(H22:H28)</f>
        <v>1</v>
      </c>
      <c r="H29" s="1224"/>
      <c r="I29" s="1225"/>
      <c r="J29" s="105">
        <f>SUM(J22:J28)</f>
        <v>2100</v>
      </c>
      <c r="K29" s="297">
        <f>SUM(K22:K28)</f>
        <v>0</v>
      </c>
      <c r="L29" s="1101">
        <f>COUNTA(M22:M28)</f>
        <v>6</v>
      </c>
      <c r="M29" s="1102"/>
      <c r="N29" s="1103"/>
      <c r="O29" s="105"/>
      <c r="P29" s="487"/>
      <c r="Q29" s="1101">
        <f>COUNTA(R22:R28)</f>
        <v>2</v>
      </c>
      <c r="R29" s="1102"/>
      <c r="S29" s="1103"/>
      <c r="T29" s="105">
        <f>SUM(T22:T28)</f>
        <v>700</v>
      </c>
      <c r="U29" s="298">
        <f>SUM(U22:U28)</f>
        <v>0</v>
      </c>
      <c r="V29" s="521"/>
      <c r="W29" s="70"/>
      <c r="X29" s="71"/>
    </row>
    <row r="30" spans="1:24" ht="15" customHeight="1">
      <c r="A30" s="266"/>
      <c r="B30" s="266"/>
      <c r="C30" s="267"/>
      <c r="D30" s="268"/>
      <c r="E30" s="269"/>
      <c r="F30" s="269"/>
      <c r="G30" s="269"/>
      <c r="H30" s="267"/>
      <c r="I30" s="270"/>
      <c r="J30" s="271"/>
      <c r="K30" s="269"/>
      <c r="L30" s="269"/>
      <c r="M30" s="267"/>
      <c r="N30" s="270"/>
      <c r="O30" s="271"/>
      <c r="P30" s="271"/>
      <c r="Q30" s="269"/>
      <c r="R30" s="267"/>
      <c r="S30" s="270"/>
      <c r="T30" s="271"/>
      <c r="U30" s="271"/>
      <c r="V30" s="1221" t="s">
        <v>1579</v>
      </c>
      <c r="W30" s="1221"/>
      <c r="X30" s="1221"/>
    </row>
    <row r="31" spans="1:24" s="9" customFormat="1" ht="21" customHeight="1" thickBot="1">
      <c r="A31" s="1213" t="s">
        <v>1580</v>
      </c>
      <c r="B31" s="1214"/>
      <c r="C31" s="235" t="s">
        <v>1596</v>
      </c>
      <c r="D31" s="236"/>
      <c r="E31" s="237"/>
      <c r="F31" s="417"/>
      <c r="G31" s="1105" t="s">
        <v>771</v>
      </c>
      <c r="H31" s="1106"/>
      <c r="I31" s="1104">
        <f>E38+J38+O38+T38</f>
        <v>7000</v>
      </c>
      <c r="J31" s="1104"/>
      <c r="K31" s="1104"/>
      <c r="L31" s="418"/>
      <c r="M31" s="240"/>
      <c r="N31" s="182"/>
      <c r="O31" s="238"/>
      <c r="P31" s="238"/>
      <c r="Q31" s="238"/>
      <c r="R31" s="240"/>
      <c r="S31" s="182"/>
      <c r="T31" s="238"/>
      <c r="U31" s="238"/>
      <c r="V31" s="238"/>
      <c r="W31" s="1096">
        <f>三河表紙!U36</f>
        <v>45778</v>
      </c>
      <c r="X31" s="1097"/>
    </row>
    <row r="32" spans="1:24" s="9" customFormat="1" ht="18.75" customHeight="1">
      <c r="A32" s="420" t="s">
        <v>1069</v>
      </c>
      <c r="B32" s="421" t="s">
        <v>232</v>
      </c>
      <c r="C32" s="422"/>
      <c r="D32" s="423"/>
      <c r="E32" s="424"/>
      <c r="F32" s="245" t="s">
        <v>1070</v>
      </c>
      <c r="G32" s="178" t="s">
        <v>233</v>
      </c>
      <c r="H32" s="178"/>
      <c r="I32" s="247"/>
      <c r="J32" s="248"/>
      <c r="K32" s="246" t="s">
        <v>1070</v>
      </c>
      <c r="L32" s="179" t="s">
        <v>236</v>
      </c>
      <c r="M32" s="178"/>
      <c r="N32" s="247"/>
      <c r="O32" s="248"/>
      <c r="P32" s="246" t="s">
        <v>1070</v>
      </c>
      <c r="Q32" s="179" t="s">
        <v>355</v>
      </c>
      <c r="R32" s="178"/>
      <c r="S32" s="247"/>
      <c r="T32" s="248"/>
      <c r="U32" s="246" t="s">
        <v>1070</v>
      </c>
      <c r="V32" s="179" t="s">
        <v>1071</v>
      </c>
      <c r="W32" s="178"/>
      <c r="X32" s="251"/>
    </row>
    <row r="33" spans="1:24" s="8" customFormat="1" ht="18.75" customHeight="1">
      <c r="A33" s="425"/>
      <c r="B33" s="256"/>
      <c r="C33" s="253" t="s">
        <v>1376</v>
      </c>
      <c r="D33" s="254" t="s">
        <v>1079</v>
      </c>
      <c r="E33" s="211">
        <v>1800</v>
      </c>
      <c r="F33" s="299"/>
      <c r="G33" s="443"/>
      <c r="H33" s="257" t="s">
        <v>1377</v>
      </c>
      <c r="I33" s="254"/>
      <c r="J33" s="212">
        <v>650</v>
      </c>
      <c r="K33" s="301"/>
      <c r="L33" s="256"/>
      <c r="M33" s="257" t="s">
        <v>1227</v>
      </c>
      <c r="N33" s="254" t="s">
        <v>1143</v>
      </c>
      <c r="O33" s="212"/>
      <c r="P33" s="301"/>
      <c r="Q33" s="256"/>
      <c r="R33" s="257" t="s">
        <v>1377</v>
      </c>
      <c r="S33" s="258"/>
      <c r="T33" s="212">
        <v>250</v>
      </c>
      <c r="U33" s="301"/>
      <c r="V33" s="426"/>
      <c r="W33" s="615"/>
      <c r="X33" s="616"/>
    </row>
    <row r="34" spans="1:24" s="8" customFormat="1" ht="18.75" customHeight="1">
      <c r="A34" s="425"/>
      <c r="B34" s="256"/>
      <c r="C34" s="253" t="s">
        <v>1378</v>
      </c>
      <c r="D34" s="254" t="s">
        <v>1588</v>
      </c>
      <c r="E34" s="211">
        <v>2250</v>
      </c>
      <c r="F34" s="299"/>
      <c r="G34" s="300"/>
      <c r="H34" s="257"/>
      <c r="I34" s="254"/>
      <c r="J34" s="212"/>
      <c r="K34" s="302"/>
      <c r="L34" s="256"/>
      <c r="M34" s="257" t="s">
        <v>1228</v>
      </c>
      <c r="N34" s="254" t="s">
        <v>1143</v>
      </c>
      <c r="O34" s="212"/>
      <c r="P34" s="302"/>
      <c r="Q34" s="256"/>
      <c r="R34" s="257" t="s">
        <v>1597</v>
      </c>
      <c r="S34" s="258"/>
      <c r="T34" s="212">
        <v>150</v>
      </c>
      <c r="U34" s="302"/>
      <c r="V34" s="711"/>
      <c r="W34" s="571"/>
      <c r="X34" s="261"/>
    </row>
    <row r="35" spans="1:24" s="8" customFormat="1" ht="18.75" customHeight="1">
      <c r="A35" s="425"/>
      <c r="B35" s="256"/>
      <c r="C35" s="253" t="s">
        <v>1377</v>
      </c>
      <c r="D35" s="254" t="s">
        <v>1866</v>
      </c>
      <c r="E35" s="211">
        <v>1900</v>
      </c>
      <c r="F35" s="299"/>
      <c r="G35" s="300"/>
      <c r="H35" s="257"/>
      <c r="I35" s="254"/>
      <c r="J35" s="212"/>
      <c r="K35" s="302"/>
      <c r="L35" s="256"/>
      <c r="M35" s="257" t="s">
        <v>1650</v>
      </c>
      <c r="N35" s="254" t="s">
        <v>4</v>
      </c>
      <c r="O35" s="212"/>
      <c r="P35" s="302"/>
      <c r="Q35" s="256"/>
      <c r="R35" s="257"/>
      <c r="S35" s="258"/>
      <c r="T35" s="212"/>
      <c r="U35" s="302"/>
      <c r="V35" s="712"/>
      <c r="W35" s="571"/>
      <c r="X35" s="709"/>
    </row>
    <row r="36" spans="1:24" s="8" customFormat="1" ht="18.75" customHeight="1">
      <c r="A36" s="425"/>
      <c r="B36" s="256"/>
      <c r="C36" s="253"/>
      <c r="D36" s="254"/>
      <c r="E36" s="211"/>
      <c r="F36" s="299"/>
      <c r="G36" s="300"/>
      <c r="H36" s="257"/>
      <c r="I36" s="254"/>
      <c r="J36" s="212"/>
      <c r="K36" s="302"/>
      <c r="L36" s="256"/>
      <c r="M36" s="257"/>
      <c r="N36" s="254"/>
      <c r="O36" s="212"/>
      <c r="P36" s="302"/>
      <c r="Q36" s="256"/>
      <c r="R36" s="257"/>
      <c r="S36" s="258"/>
      <c r="T36" s="212"/>
      <c r="U36" s="302"/>
      <c r="V36" s="426"/>
      <c r="W36" s="615"/>
      <c r="X36" s="616"/>
    </row>
    <row r="37" spans="1:24" s="8" customFormat="1" ht="18.75" customHeight="1">
      <c r="A37" s="425"/>
      <c r="B37" s="256"/>
      <c r="C37" s="253"/>
      <c r="D37" s="254"/>
      <c r="E37" s="211"/>
      <c r="F37" s="299"/>
      <c r="G37" s="454"/>
      <c r="H37" s="257"/>
      <c r="I37" s="254"/>
      <c r="J37" s="212"/>
      <c r="K37" s="303"/>
      <c r="L37" s="256"/>
      <c r="M37" s="257"/>
      <c r="N37" s="254"/>
      <c r="O37" s="212"/>
      <c r="P37" s="303"/>
      <c r="Q37" s="256"/>
      <c r="R37" s="257"/>
      <c r="S37" s="258"/>
      <c r="T37" s="212"/>
      <c r="U37" s="303"/>
      <c r="V37" s="426"/>
      <c r="W37" s="615"/>
      <c r="X37" s="616"/>
    </row>
    <row r="38" spans="1:24" s="8" customFormat="1" ht="19.5" customHeight="1" thickBot="1">
      <c r="A38" s="456"/>
      <c r="B38" s="1222">
        <f>COUNTA(C33:C37)</f>
        <v>3</v>
      </c>
      <c r="C38" s="1099"/>
      <c r="D38" s="1100"/>
      <c r="E38" s="170">
        <f>SUM(E33:E37)</f>
        <v>5950</v>
      </c>
      <c r="F38" s="337">
        <f>SUM(F33:F37)</f>
        <v>0</v>
      </c>
      <c r="G38" s="1286">
        <f>COUNTA(H33:H37)</f>
        <v>1</v>
      </c>
      <c r="H38" s="1224"/>
      <c r="I38" s="1225"/>
      <c r="J38" s="105">
        <f>SUM(J33:J37)</f>
        <v>650</v>
      </c>
      <c r="K38" s="297">
        <f>SUM(K33:K37)</f>
        <v>0</v>
      </c>
      <c r="L38" s="1101">
        <f>COUNTA(M33:M37)</f>
        <v>3</v>
      </c>
      <c r="M38" s="1102"/>
      <c r="N38" s="1103"/>
      <c r="O38" s="105">
        <f>SUM(O33:O37)</f>
        <v>0</v>
      </c>
      <c r="P38" s="297">
        <f>SUM(P33:P37)</f>
        <v>0</v>
      </c>
      <c r="Q38" s="1101">
        <f>COUNTA(R33:R37)</f>
        <v>2</v>
      </c>
      <c r="R38" s="1102"/>
      <c r="S38" s="1103"/>
      <c r="T38" s="105">
        <f>SUM(T33:T37)</f>
        <v>400</v>
      </c>
      <c r="U38" s="298">
        <f>SUM(U33:U37)</f>
        <v>0</v>
      </c>
      <c r="V38" s="521"/>
      <c r="W38" s="621"/>
      <c r="X38" s="458"/>
    </row>
  </sheetData>
  <mergeCells count="35">
    <mergeCell ref="W6:X6"/>
    <mergeCell ref="W20:X20"/>
    <mergeCell ref="W31:X31"/>
    <mergeCell ref="L18:N18"/>
    <mergeCell ref="W22:X22"/>
    <mergeCell ref="V30:X30"/>
    <mergeCell ref="V19:X19"/>
    <mergeCell ref="W23:X23"/>
    <mergeCell ref="G6:H6"/>
    <mergeCell ref="B18:D18"/>
    <mergeCell ref="G18:I18"/>
    <mergeCell ref="G29:I29"/>
    <mergeCell ref="A6:B6"/>
    <mergeCell ref="I6:K6"/>
    <mergeCell ref="Q38:S38"/>
    <mergeCell ref="Q18:S18"/>
    <mergeCell ref="Q29:S29"/>
    <mergeCell ref="L38:N38"/>
    <mergeCell ref="L29:N29"/>
    <mergeCell ref="B38:D38"/>
    <mergeCell ref="G38:I38"/>
    <mergeCell ref="G20:H20"/>
    <mergeCell ref="G31:H31"/>
    <mergeCell ref="B29:D29"/>
    <mergeCell ref="A20:B20"/>
    <mergeCell ref="A31:B31"/>
    <mergeCell ref="I31:K31"/>
    <mergeCell ref="I20:K20"/>
    <mergeCell ref="V5:X5"/>
    <mergeCell ref="B1:H2"/>
    <mergeCell ref="K1:M2"/>
    <mergeCell ref="V2:X4"/>
    <mergeCell ref="C3:H4"/>
    <mergeCell ref="K3:M4"/>
    <mergeCell ref="P1:U4"/>
  </mergeCells>
  <phoneticPr fontId="19"/>
  <dataValidations count="1">
    <dataValidation type="whole" operator="lessThanOrEqual" showInputMessage="1" showErrorMessage="1" sqref="F8:F17 K8:K17 P8:P17 U8:U17 F22:F28 K22:K28 P22:P28 U22:U28 U33:U37 P33:P37 K33:K37 F33:F37" xr:uid="{00000000-0002-0000-2400-000000000000}">
      <formula1>E8</formula1>
    </dataValidation>
  </dataValidations>
  <hyperlinks>
    <hyperlink ref="V5:X5" location="三河表紙!A1" display="三河表紙へ戻る" xr:uid="{00000000-0004-0000-2400-000000000000}"/>
    <hyperlink ref="V19:X19" location="三河表紙!A1" display="三河表紙へ戻る" xr:uid="{00000000-0004-0000-2400-000001000000}"/>
    <hyperlink ref="V30:X30" location="三河表紙!A1" display="三河表紙へ戻る" xr:uid="{00000000-0004-0000-2400-000002000000}"/>
  </hyperlinks>
  <printOptions horizontalCentered="1" verticalCentered="1"/>
  <pageMargins left="0.59055118110236227" right="0.59055118110236227" top="0.47244094488188981" bottom="0.47244094488188981" header="0.11811023622047245" footer="0.11811023622047245"/>
  <pageSetup paperSize="9" scale="82" firstPageNumber="39" orientation="landscape" useFirstPageNumber="1" verticalDpi="400" r:id="rId1"/>
  <headerFooter alignWithMargins="0">
    <oddFooter>&amp;C－&amp;P－&amp;R中日興業（株）</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X38"/>
  <sheetViews>
    <sheetView showZeros="0" zoomScale="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F24+K24+P24+U24+F38+K38+P38+U38</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t="e">
        <f>F24+#REF!+K24+P24+U24+F38+#REF!+K38+P38+U38</f>
        <v>#REF!</v>
      </c>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21" customHeight="1" thickBot="1">
      <c r="A6" s="1213" t="s">
        <v>1580</v>
      </c>
      <c r="B6" s="1214"/>
      <c r="C6" s="235" t="s">
        <v>1598</v>
      </c>
      <c r="D6" s="236"/>
      <c r="E6" s="237"/>
      <c r="F6" s="417"/>
      <c r="G6" s="1105" t="s">
        <v>771</v>
      </c>
      <c r="H6" s="1106"/>
      <c r="I6" s="1104">
        <f>E24+J24+O24+T24</f>
        <v>31850</v>
      </c>
      <c r="J6" s="1104"/>
      <c r="K6" s="1104"/>
      <c r="L6" s="418"/>
      <c r="M6" s="419"/>
      <c r="N6" s="182"/>
      <c r="O6" s="238"/>
      <c r="P6" s="238"/>
      <c r="Q6" s="238"/>
      <c r="R6" s="240"/>
      <c r="S6" s="182"/>
      <c r="T6" s="238"/>
      <c r="U6" s="238"/>
      <c r="V6" s="238"/>
      <c r="W6" s="1096">
        <f>三河表紙!U36</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 customHeight="1">
      <c r="A8" s="425"/>
      <c r="B8" s="256"/>
      <c r="C8" s="253" t="s">
        <v>1379</v>
      </c>
      <c r="D8" s="254" t="s">
        <v>1079</v>
      </c>
      <c r="E8" s="211">
        <v>1900</v>
      </c>
      <c r="F8" s="299"/>
      <c r="G8" s="443"/>
      <c r="H8" s="257" t="s">
        <v>1380</v>
      </c>
      <c r="I8" s="254"/>
      <c r="J8" s="212">
        <v>1150</v>
      </c>
      <c r="K8" s="301"/>
      <c r="L8" s="256"/>
      <c r="M8" s="257" t="s">
        <v>1599</v>
      </c>
      <c r="N8" s="254" t="s">
        <v>1237</v>
      </c>
      <c r="O8" s="212"/>
      <c r="P8" s="301"/>
      <c r="Q8" s="256"/>
      <c r="R8" s="257" t="s">
        <v>1380</v>
      </c>
      <c r="S8" s="258"/>
      <c r="T8" s="212">
        <v>550</v>
      </c>
      <c r="U8" s="301"/>
      <c r="V8" s="426"/>
      <c r="W8" s="615"/>
      <c r="X8" s="616"/>
    </row>
    <row r="9" spans="1:24" s="8" customFormat="1" ht="18" customHeight="1">
      <c r="A9" s="425"/>
      <c r="B9" s="256"/>
      <c r="C9" s="253" t="s">
        <v>1383</v>
      </c>
      <c r="D9" s="254" t="s">
        <v>5</v>
      </c>
      <c r="E9" s="211">
        <v>1100</v>
      </c>
      <c r="F9" s="299"/>
      <c r="G9" s="300"/>
      <c r="H9" s="257" t="s">
        <v>1381</v>
      </c>
      <c r="I9" s="254"/>
      <c r="J9" s="212">
        <v>350</v>
      </c>
      <c r="K9" s="302"/>
      <c r="L9" s="256"/>
      <c r="M9" s="257" t="s">
        <v>1600</v>
      </c>
      <c r="N9" s="254" t="s">
        <v>4</v>
      </c>
      <c r="O9" s="212"/>
      <c r="P9" s="302"/>
      <c r="Q9" s="256"/>
      <c r="R9" s="257" t="s">
        <v>1382</v>
      </c>
      <c r="S9" s="258"/>
      <c r="T9" s="212">
        <v>500</v>
      </c>
      <c r="U9" s="302"/>
      <c r="V9" s="692"/>
      <c r="W9" s="275"/>
      <c r="X9" s="274"/>
    </row>
    <row r="10" spans="1:24" s="8" customFormat="1" ht="18" customHeight="1">
      <c r="A10" s="425"/>
      <c r="B10" s="256"/>
      <c r="C10" s="253" t="s">
        <v>1384</v>
      </c>
      <c r="D10" s="254" t="s">
        <v>5</v>
      </c>
      <c r="E10" s="211">
        <v>1650</v>
      </c>
      <c r="F10" s="299"/>
      <c r="G10" s="300"/>
      <c r="H10" s="257" t="s">
        <v>1904</v>
      </c>
      <c r="I10" s="254"/>
      <c r="J10" s="212">
        <v>800</v>
      </c>
      <c r="K10" s="302"/>
      <c r="L10" s="256"/>
      <c r="M10" s="257" t="s">
        <v>1601</v>
      </c>
      <c r="N10" s="254" t="s">
        <v>4</v>
      </c>
      <c r="O10" s="212"/>
      <c r="P10" s="302"/>
      <c r="Q10" s="256"/>
      <c r="R10" s="257"/>
      <c r="S10" s="258"/>
      <c r="T10" s="212"/>
      <c r="U10" s="302"/>
      <c r="V10" s="426"/>
      <c r="W10" s="262"/>
      <c r="X10" s="274"/>
    </row>
    <row r="11" spans="1:24" s="8" customFormat="1" ht="18" customHeight="1">
      <c r="A11" s="425"/>
      <c r="B11" s="256"/>
      <c r="C11" s="253" t="s">
        <v>0</v>
      </c>
      <c r="D11" s="254" t="s">
        <v>5</v>
      </c>
      <c r="E11" s="211">
        <v>1550</v>
      </c>
      <c r="F11" s="299"/>
      <c r="G11" s="300"/>
      <c r="H11" s="257" t="s">
        <v>1905</v>
      </c>
      <c r="I11" s="254"/>
      <c r="J11" s="212">
        <v>250</v>
      </c>
      <c r="K11" s="302"/>
      <c r="L11" s="256"/>
      <c r="M11" s="257" t="s">
        <v>1</v>
      </c>
      <c r="N11" s="254" t="s">
        <v>4</v>
      </c>
      <c r="O11" s="212"/>
      <c r="P11" s="302"/>
      <c r="Q11" s="256"/>
      <c r="R11" s="257"/>
      <c r="S11" s="258"/>
      <c r="T11" s="212"/>
      <c r="U11" s="302"/>
      <c r="V11" s="426"/>
      <c r="W11" s="260"/>
      <c r="X11" s="430"/>
    </row>
    <row r="12" spans="1:24" s="8" customFormat="1" ht="18" customHeight="1">
      <c r="A12" s="425"/>
      <c r="B12" s="256"/>
      <c r="C12" s="253" t="s">
        <v>1386</v>
      </c>
      <c r="D12" s="254" t="s">
        <v>1866</v>
      </c>
      <c r="E12" s="211">
        <v>1650</v>
      </c>
      <c r="F12" s="299"/>
      <c r="G12" s="300"/>
      <c r="H12" s="257" t="s">
        <v>1385</v>
      </c>
      <c r="I12" s="254"/>
      <c r="J12" s="212">
        <v>300</v>
      </c>
      <c r="K12" s="302"/>
      <c r="L12" s="256"/>
      <c r="M12" s="257" t="s">
        <v>2</v>
      </c>
      <c r="N12" s="254" t="s">
        <v>4</v>
      </c>
      <c r="O12" s="212"/>
      <c r="P12" s="302"/>
      <c r="Q12" s="256"/>
      <c r="R12" s="257"/>
      <c r="S12" s="258"/>
      <c r="T12" s="212"/>
      <c r="U12" s="302"/>
      <c r="V12" s="426"/>
      <c r="W12" s="260"/>
      <c r="X12" s="261"/>
    </row>
    <row r="13" spans="1:24" s="8" customFormat="1" ht="18" customHeight="1">
      <c r="A13" s="425"/>
      <c r="B13" s="256"/>
      <c r="C13" s="253" t="s">
        <v>1381</v>
      </c>
      <c r="D13" s="254" t="s">
        <v>5</v>
      </c>
      <c r="E13" s="211">
        <v>1500</v>
      </c>
      <c r="F13" s="299"/>
      <c r="G13" s="300"/>
      <c r="H13" s="257"/>
      <c r="I13" s="254"/>
      <c r="J13" s="212"/>
      <c r="K13" s="302"/>
      <c r="L13" s="256"/>
      <c r="M13" s="257" t="s">
        <v>3</v>
      </c>
      <c r="N13" s="254" t="s">
        <v>4</v>
      </c>
      <c r="O13" s="212"/>
      <c r="P13" s="302"/>
      <c r="Q13" s="256"/>
      <c r="R13" s="257"/>
      <c r="S13" s="258"/>
      <c r="T13" s="212"/>
      <c r="U13" s="302"/>
      <c r="V13" s="711"/>
      <c r="W13" s="571"/>
      <c r="X13" s="261"/>
    </row>
    <row r="14" spans="1:24" s="8" customFormat="1" ht="18" customHeight="1">
      <c r="A14" s="425"/>
      <c r="B14" s="256"/>
      <c r="C14" s="253" t="s">
        <v>1387</v>
      </c>
      <c r="D14" s="254" t="s">
        <v>1866</v>
      </c>
      <c r="E14" s="211">
        <v>4100</v>
      </c>
      <c r="F14" s="299"/>
      <c r="G14" s="300"/>
      <c r="H14" s="257"/>
      <c r="I14" s="254"/>
      <c r="J14" s="212"/>
      <c r="K14" s="302"/>
      <c r="L14" s="256"/>
      <c r="M14" s="257" t="s">
        <v>6</v>
      </c>
      <c r="N14" s="254" t="s">
        <v>4</v>
      </c>
      <c r="O14" s="212"/>
      <c r="P14" s="302"/>
      <c r="Q14" s="256"/>
      <c r="R14" s="257"/>
      <c r="S14" s="258"/>
      <c r="T14" s="212"/>
      <c r="U14" s="302"/>
      <c r="V14" s="712"/>
      <c r="W14" s="571"/>
      <c r="X14" s="709"/>
    </row>
    <row r="15" spans="1:24" s="8" customFormat="1" ht="18" customHeight="1">
      <c r="A15" s="425"/>
      <c r="B15" s="256"/>
      <c r="C15" s="253" t="s">
        <v>1388</v>
      </c>
      <c r="D15" s="254" t="s">
        <v>1866</v>
      </c>
      <c r="E15" s="211">
        <v>1900</v>
      </c>
      <c r="F15" s="299"/>
      <c r="G15" s="300"/>
      <c r="H15" s="257"/>
      <c r="I15" s="254"/>
      <c r="J15" s="212"/>
      <c r="K15" s="302"/>
      <c r="L15" s="256"/>
      <c r="M15" s="257" t="s">
        <v>7</v>
      </c>
      <c r="N15" s="254" t="s">
        <v>4</v>
      </c>
      <c r="O15" s="212"/>
      <c r="P15" s="302"/>
      <c r="Q15" s="256"/>
      <c r="R15" s="257"/>
      <c r="S15" s="258"/>
      <c r="T15" s="212"/>
      <c r="U15" s="302"/>
      <c r="V15" s="426"/>
      <c r="W15" s="615"/>
      <c r="X15" s="616"/>
    </row>
    <row r="16" spans="1:24" s="8" customFormat="1" ht="18" customHeight="1">
      <c r="A16" s="425"/>
      <c r="B16" s="256"/>
      <c r="C16" s="253" t="s">
        <v>1389</v>
      </c>
      <c r="D16" s="254" t="s">
        <v>1866</v>
      </c>
      <c r="E16" s="211">
        <v>1450</v>
      </c>
      <c r="F16" s="299"/>
      <c r="G16" s="300"/>
      <c r="H16" s="257"/>
      <c r="I16" s="254"/>
      <c r="J16" s="212"/>
      <c r="K16" s="302"/>
      <c r="L16" s="256"/>
      <c r="M16" s="257" t="s">
        <v>8</v>
      </c>
      <c r="N16" s="254" t="s">
        <v>4</v>
      </c>
      <c r="O16" s="212"/>
      <c r="P16" s="302"/>
      <c r="Q16" s="256"/>
      <c r="R16" s="257"/>
      <c r="S16" s="258"/>
      <c r="T16" s="212"/>
      <c r="U16" s="302"/>
      <c r="V16" s="426"/>
      <c r="W16" s="615"/>
      <c r="X16" s="616"/>
    </row>
    <row r="17" spans="1:24" s="8" customFormat="1" ht="18" customHeight="1">
      <c r="A17" s="425"/>
      <c r="B17" s="256"/>
      <c r="C17" s="253" t="s">
        <v>2014</v>
      </c>
      <c r="D17" s="254" t="s">
        <v>5</v>
      </c>
      <c r="E17" s="211">
        <v>2400</v>
      </c>
      <c r="F17" s="299"/>
      <c r="G17" s="300"/>
      <c r="H17" s="257"/>
      <c r="I17" s="254"/>
      <c r="J17" s="212"/>
      <c r="K17" s="302"/>
      <c r="L17" s="256"/>
      <c r="M17" s="257" t="s">
        <v>2015</v>
      </c>
      <c r="N17" s="254" t="s">
        <v>4</v>
      </c>
      <c r="O17" s="212"/>
      <c r="P17" s="302"/>
      <c r="Q17" s="256"/>
      <c r="R17" s="257"/>
      <c r="S17" s="258"/>
      <c r="T17" s="212"/>
      <c r="U17" s="302"/>
      <c r="V17" s="426"/>
      <c r="W17" s="615"/>
      <c r="X17" s="616"/>
    </row>
    <row r="18" spans="1:24" s="8" customFormat="1" ht="18" customHeight="1">
      <c r="A18" s="425"/>
      <c r="B18" s="256"/>
      <c r="C18" s="253" t="s">
        <v>2016</v>
      </c>
      <c r="D18" s="254" t="s">
        <v>5</v>
      </c>
      <c r="E18" s="211">
        <v>1950</v>
      </c>
      <c r="F18" s="299"/>
      <c r="G18" s="300"/>
      <c r="H18" s="257"/>
      <c r="I18" s="254"/>
      <c r="J18" s="212"/>
      <c r="K18" s="302"/>
      <c r="L18" s="256"/>
      <c r="M18" s="257" t="s">
        <v>2017</v>
      </c>
      <c r="N18" s="254" t="s">
        <v>4</v>
      </c>
      <c r="O18" s="212"/>
      <c r="P18" s="302"/>
      <c r="Q18" s="256"/>
      <c r="R18" s="257"/>
      <c r="S18" s="258"/>
      <c r="T18" s="212"/>
      <c r="U18" s="302"/>
      <c r="V18" s="426"/>
      <c r="W18" s="615"/>
      <c r="X18" s="616"/>
    </row>
    <row r="19" spans="1:24" s="8" customFormat="1" ht="18" customHeight="1">
      <c r="A19" s="425"/>
      <c r="B19" s="256"/>
      <c r="C19" s="253" t="s">
        <v>1899</v>
      </c>
      <c r="D19" s="254" t="s">
        <v>5</v>
      </c>
      <c r="E19" s="211">
        <v>2250</v>
      </c>
      <c r="F19" s="299"/>
      <c r="G19" s="300"/>
      <c r="H19" s="257"/>
      <c r="I19" s="254"/>
      <c r="J19" s="212"/>
      <c r="K19" s="302"/>
      <c r="L19" s="256"/>
      <c r="M19" s="257" t="s">
        <v>9</v>
      </c>
      <c r="N19" s="254" t="s">
        <v>4</v>
      </c>
      <c r="O19" s="212"/>
      <c r="P19" s="302"/>
      <c r="Q19" s="256"/>
      <c r="R19" s="257"/>
      <c r="S19" s="258"/>
      <c r="T19" s="212"/>
      <c r="U19" s="302"/>
      <c r="V19" s="426"/>
      <c r="W19" s="615"/>
      <c r="X19" s="616"/>
    </row>
    <row r="20" spans="1:24" s="8" customFormat="1" ht="18" customHeight="1">
      <c r="A20" s="425"/>
      <c r="B20" s="256"/>
      <c r="C20" s="253" t="s">
        <v>1390</v>
      </c>
      <c r="D20" s="254" t="s">
        <v>1866</v>
      </c>
      <c r="E20" s="211">
        <v>1350</v>
      </c>
      <c r="F20" s="299"/>
      <c r="G20" s="300"/>
      <c r="H20" s="257"/>
      <c r="I20" s="254"/>
      <c r="J20" s="212"/>
      <c r="K20" s="302"/>
      <c r="L20" s="256"/>
      <c r="M20" s="257" t="s">
        <v>10</v>
      </c>
      <c r="N20" s="254" t="s">
        <v>4</v>
      </c>
      <c r="O20" s="212"/>
      <c r="P20" s="302"/>
      <c r="Q20" s="256"/>
      <c r="R20" s="257"/>
      <c r="S20" s="258"/>
      <c r="T20" s="212"/>
      <c r="U20" s="302"/>
      <c r="V20" s="426"/>
      <c r="W20" s="615"/>
      <c r="X20" s="616"/>
    </row>
    <row r="21" spans="1:24" s="8" customFormat="1" ht="18" customHeight="1">
      <c r="A21" s="425"/>
      <c r="B21" s="256"/>
      <c r="C21" s="253" t="s">
        <v>1391</v>
      </c>
      <c r="D21" s="254" t="s">
        <v>5</v>
      </c>
      <c r="E21" s="211">
        <v>1300</v>
      </c>
      <c r="F21" s="299"/>
      <c r="G21" s="300"/>
      <c r="H21" s="257"/>
      <c r="I21" s="254"/>
      <c r="J21" s="212"/>
      <c r="K21" s="302"/>
      <c r="L21" s="256"/>
      <c r="M21" s="257" t="s">
        <v>11</v>
      </c>
      <c r="N21" s="254" t="s">
        <v>4</v>
      </c>
      <c r="O21" s="212"/>
      <c r="P21" s="302"/>
      <c r="Q21" s="256"/>
      <c r="R21" s="257"/>
      <c r="S21" s="258"/>
      <c r="T21" s="212"/>
      <c r="U21" s="302"/>
      <c r="V21" s="263"/>
      <c r="W21" s="1258"/>
      <c r="X21" s="1259"/>
    </row>
    <row r="22" spans="1:24" s="8" customFormat="1" ht="18" customHeight="1">
      <c r="A22" s="425"/>
      <c r="B22" s="256" t="s">
        <v>12</v>
      </c>
      <c r="C22" s="253" t="s">
        <v>2079</v>
      </c>
      <c r="D22" s="254" t="s">
        <v>5</v>
      </c>
      <c r="E22" s="211">
        <v>1900</v>
      </c>
      <c r="F22" s="299"/>
      <c r="G22" s="300"/>
      <c r="H22" s="257"/>
      <c r="I22" s="254"/>
      <c r="J22" s="212"/>
      <c r="K22" s="302"/>
      <c r="L22" s="256"/>
      <c r="M22" s="257" t="s">
        <v>2079</v>
      </c>
      <c r="N22" s="254" t="s">
        <v>4</v>
      </c>
      <c r="O22" s="212"/>
      <c r="P22" s="302"/>
      <c r="Q22" s="256"/>
      <c r="R22" s="257"/>
      <c r="S22" s="258"/>
      <c r="T22" s="212"/>
      <c r="U22" s="302"/>
      <c r="V22" s="263" t="s">
        <v>12</v>
      </c>
      <c r="W22" s="1258" t="s">
        <v>2080</v>
      </c>
      <c r="X22" s="1259"/>
    </row>
    <row r="23" spans="1:24" s="8" customFormat="1" ht="18" customHeight="1">
      <c r="A23" s="425"/>
      <c r="B23" s="256"/>
      <c r="C23" s="253"/>
      <c r="D23" s="254"/>
      <c r="E23" s="211"/>
      <c r="F23" s="299"/>
      <c r="G23" s="454"/>
      <c r="H23" s="257"/>
      <c r="I23" s="254"/>
      <c r="J23" s="212"/>
      <c r="K23" s="303"/>
      <c r="L23" s="256"/>
      <c r="M23" s="257"/>
      <c r="N23" s="254"/>
      <c r="O23" s="212"/>
      <c r="P23" s="303"/>
      <c r="Q23" s="256"/>
      <c r="R23" s="257"/>
      <c r="S23" s="258"/>
      <c r="T23" s="212"/>
      <c r="U23" s="303"/>
      <c r="V23" s="263"/>
      <c r="W23" s="1258"/>
      <c r="X23" s="1259"/>
    </row>
    <row r="24" spans="1:24" s="8" customFormat="1" ht="18" customHeight="1" thickBot="1">
      <c r="A24" s="456"/>
      <c r="B24" s="1222">
        <f>COUNTA(C8:C23)</f>
        <v>15</v>
      </c>
      <c r="C24" s="1099"/>
      <c r="D24" s="1100"/>
      <c r="E24" s="170">
        <f>SUM(E8:E23)</f>
        <v>27950</v>
      </c>
      <c r="F24" s="338">
        <f>SUM(F8:F23)</f>
        <v>0</v>
      </c>
      <c r="G24" s="1223">
        <f>COUNTA(H8:H23)</f>
        <v>5</v>
      </c>
      <c r="H24" s="1224"/>
      <c r="I24" s="1225"/>
      <c r="J24" s="105">
        <f>SUM(J8:J23)</f>
        <v>2850</v>
      </c>
      <c r="K24" s="297">
        <f>SUM(K8:K23)</f>
        <v>0</v>
      </c>
      <c r="L24" s="1101">
        <f>COUNTA(M8:M23)</f>
        <v>15</v>
      </c>
      <c r="M24" s="1102"/>
      <c r="N24" s="1103"/>
      <c r="O24" s="105">
        <f>SUM(O8:O23)</f>
        <v>0</v>
      </c>
      <c r="P24" s="297">
        <f>SUM(P8:P23)</f>
        <v>0</v>
      </c>
      <c r="Q24" s="1101">
        <f>COUNTA(R8:R23)</f>
        <v>2</v>
      </c>
      <c r="R24" s="1102"/>
      <c r="S24" s="1103"/>
      <c r="T24" s="105">
        <f>SUM(T8:T23)</f>
        <v>1050</v>
      </c>
      <c r="U24" s="297">
        <f>SUM(U8:U23)</f>
        <v>0</v>
      </c>
      <c r="V24" s="521"/>
      <c r="W24" s="621"/>
      <c r="X24" s="458"/>
    </row>
    <row r="25" spans="1:24" ht="15" customHeight="1">
      <c r="A25" s="266"/>
      <c r="B25" s="266"/>
      <c r="C25" s="267"/>
      <c r="D25" s="268"/>
      <c r="E25" s="269"/>
      <c r="F25" s="269"/>
      <c r="G25" s="269"/>
      <c r="H25" s="267"/>
      <c r="I25" s="270"/>
      <c r="J25" s="271"/>
      <c r="K25" s="269"/>
      <c r="L25" s="269"/>
      <c r="M25" s="267"/>
      <c r="N25" s="270"/>
      <c r="O25" s="271"/>
      <c r="P25" s="271"/>
      <c r="Q25" s="269"/>
      <c r="R25" s="267"/>
      <c r="S25" s="270"/>
      <c r="T25" s="271"/>
      <c r="U25" s="271"/>
      <c r="V25" s="1221" t="s">
        <v>1579</v>
      </c>
      <c r="W25" s="1221"/>
      <c r="X25" s="1221"/>
    </row>
    <row r="26" spans="1:24" s="9" customFormat="1" ht="21" customHeight="1" thickBot="1">
      <c r="A26" s="1213" t="s">
        <v>1580</v>
      </c>
      <c r="B26" s="1214"/>
      <c r="C26" s="235" t="s">
        <v>13</v>
      </c>
      <c r="D26" s="236"/>
      <c r="E26" s="237"/>
      <c r="F26" s="417"/>
      <c r="G26" s="1105" t="s">
        <v>771</v>
      </c>
      <c r="H26" s="1106"/>
      <c r="I26" s="1104">
        <f>E38+J38+O38+T38</f>
        <v>12100</v>
      </c>
      <c r="J26" s="1104"/>
      <c r="K26" s="1104"/>
      <c r="L26" s="418"/>
      <c r="M26" s="419"/>
      <c r="N26" s="182"/>
      <c r="O26" s="238"/>
      <c r="P26" s="238"/>
      <c r="Q26" s="238"/>
      <c r="R26" s="240"/>
      <c r="S26" s="182"/>
      <c r="T26" s="238"/>
      <c r="U26" s="238"/>
      <c r="V26" s="238"/>
      <c r="W26" s="1096">
        <f>三河表紙!U36</f>
        <v>45778</v>
      </c>
      <c r="X26" s="1097"/>
    </row>
    <row r="27" spans="1:24" s="9" customFormat="1" ht="19.5" customHeight="1">
      <c r="A27" s="420" t="s">
        <v>1069</v>
      </c>
      <c r="B27" s="421" t="s">
        <v>232</v>
      </c>
      <c r="C27" s="422"/>
      <c r="D27" s="423"/>
      <c r="E27" s="424"/>
      <c r="F27" s="245" t="s">
        <v>1070</v>
      </c>
      <c r="G27" s="178" t="s">
        <v>233</v>
      </c>
      <c r="H27" s="178"/>
      <c r="I27" s="247"/>
      <c r="J27" s="248"/>
      <c r="K27" s="246" t="s">
        <v>1070</v>
      </c>
      <c r="L27" s="179" t="s">
        <v>236</v>
      </c>
      <c r="M27" s="178"/>
      <c r="N27" s="247"/>
      <c r="O27" s="248"/>
      <c r="P27" s="246" t="s">
        <v>1070</v>
      </c>
      <c r="Q27" s="179" t="s">
        <v>355</v>
      </c>
      <c r="R27" s="178"/>
      <c r="S27" s="247"/>
      <c r="T27" s="248"/>
      <c r="U27" s="246" t="s">
        <v>1070</v>
      </c>
      <c r="V27" s="179" t="s">
        <v>1071</v>
      </c>
      <c r="W27" s="178"/>
      <c r="X27" s="251"/>
    </row>
    <row r="28" spans="1:24" s="8" customFormat="1" ht="18" customHeight="1">
      <c r="A28" s="425"/>
      <c r="B28" s="256"/>
      <c r="C28" s="253" t="s">
        <v>1392</v>
      </c>
      <c r="D28" s="254" t="s">
        <v>1917</v>
      </c>
      <c r="E28" s="211">
        <v>1200</v>
      </c>
      <c r="F28" s="299"/>
      <c r="G28" s="713"/>
      <c r="H28" s="257" t="s">
        <v>1226</v>
      </c>
      <c r="I28" s="254" t="s">
        <v>36</v>
      </c>
      <c r="J28" s="212"/>
      <c r="K28" s="301"/>
      <c r="L28" s="256"/>
      <c r="M28" s="257" t="s">
        <v>1226</v>
      </c>
      <c r="N28" s="254" t="s">
        <v>37</v>
      </c>
      <c r="O28" s="212"/>
      <c r="P28" s="301"/>
      <c r="Q28" s="256"/>
      <c r="R28" s="257" t="s">
        <v>1393</v>
      </c>
      <c r="S28" s="258"/>
      <c r="T28" s="212">
        <v>300</v>
      </c>
      <c r="U28" s="301"/>
      <c r="V28" s="426"/>
      <c r="W28" s="615"/>
      <c r="X28" s="616"/>
    </row>
    <row r="29" spans="1:24" s="8" customFormat="1" ht="18" customHeight="1">
      <c r="A29" s="425"/>
      <c r="B29" s="256"/>
      <c r="C29" s="253" t="s">
        <v>1779</v>
      </c>
      <c r="D29" s="254" t="s">
        <v>1918</v>
      </c>
      <c r="E29" s="211">
        <v>2450</v>
      </c>
      <c r="F29" s="299"/>
      <c r="G29" s="714"/>
      <c r="H29" s="617" t="s">
        <v>1779</v>
      </c>
      <c r="I29" s="254" t="s">
        <v>36</v>
      </c>
      <c r="J29" s="212"/>
      <c r="K29" s="302"/>
      <c r="L29" s="256"/>
      <c r="M29" s="617" t="s">
        <v>1780</v>
      </c>
      <c r="N29" s="254" t="s">
        <v>37</v>
      </c>
      <c r="O29" s="212"/>
      <c r="P29" s="302"/>
      <c r="Q29" s="256"/>
      <c r="R29" s="257" t="s">
        <v>1394</v>
      </c>
      <c r="S29" s="258"/>
      <c r="T29" s="212">
        <v>300</v>
      </c>
      <c r="U29" s="302"/>
      <c r="V29" s="711"/>
      <c r="W29" s="571"/>
      <c r="X29" s="261"/>
    </row>
    <row r="30" spans="1:24" s="8" customFormat="1" ht="18" customHeight="1">
      <c r="A30" s="425"/>
      <c r="B30" s="256"/>
      <c r="C30" s="253" t="s">
        <v>1395</v>
      </c>
      <c r="D30" s="254" t="s">
        <v>1917</v>
      </c>
      <c r="E30" s="211">
        <v>1950</v>
      </c>
      <c r="F30" s="299"/>
      <c r="G30" s="714"/>
      <c r="H30" s="257" t="s">
        <v>1395</v>
      </c>
      <c r="I30" s="254" t="s">
        <v>36</v>
      </c>
      <c r="J30" s="212"/>
      <c r="K30" s="302"/>
      <c r="L30" s="256"/>
      <c r="M30" s="257" t="s">
        <v>1395</v>
      </c>
      <c r="N30" s="254" t="s">
        <v>37</v>
      </c>
      <c r="O30" s="212"/>
      <c r="P30" s="302"/>
      <c r="Q30" s="256"/>
      <c r="R30" s="257"/>
      <c r="S30" s="258"/>
      <c r="T30" s="212"/>
      <c r="U30" s="302"/>
      <c r="V30" s="712"/>
      <c r="W30" s="571"/>
      <c r="X30" s="709"/>
    </row>
    <row r="31" spans="1:24" s="8" customFormat="1" ht="18" customHeight="1">
      <c r="A31" s="425"/>
      <c r="B31" s="256"/>
      <c r="C31" s="253" t="s">
        <v>1396</v>
      </c>
      <c r="D31" s="254" t="s">
        <v>1918</v>
      </c>
      <c r="E31" s="211">
        <v>1900</v>
      </c>
      <c r="F31" s="299"/>
      <c r="G31" s="714"/>
      <c r="H31" s="257" t="s">
        <v>14</v>
      </c>
      <c r="I31" s="254" t="s">
        <v>36</v>
      </c>
      <c r="J31" s="212"/>
      <c r="K31" s="302"/>
      <c r="L31" s="256"/>
      <c r="M31" s="257" t="s">
        <v>14</v>
      </c>
      <c r="N31" s="254" t="s">
        <v>37</v>
      </c>
      <c r="O31" s="212"/>
      <c r="P31" s="302"/>
      <c r="Q31" s="256"/>
      <c r="R31" s="257"/>
      <c r="S31" s="258"/>
      <c r="T31" s="212"/>
      <c r="U31" s="302"/>
      <c r="V31" s="426"/>
      <c r="W31" s="615"/>
      <c r="X31" s="616"/>
    </row>
    <row r="32" spans="1:24" s="8" customFormat="1" ht="18" customHeight="1">
      <c r="A32" s="425"/>
      <c r="B32" s="256"/>
      <c r="C32" s="253" t="s">
        <v>16</v>
      </c>
      <c r="D32" s="254" t="s">
        <v>1918</v>
      </c>
      <c r="E32" s="211">
        <v>2450</v>
      </c>
      <c r="F32" s="299"/>
      <c r="G32" s="714"/>
      <c r="H32" s="257" t="s">
        <v>1147</v>
      </c>
      <c r="I32" s="254" t="s">
        <v>36</v>
      </c>
      <c r="J32" s="212"/>
      <c r="K32" s="302"/>
      <c r="L32" s="256"/>
      <c r="M32" s="257" t="s">
        <v>1147</v>
      </c>
      <c r="N32" s="254" t="s">
        <v>37</v>
      </c>
      <c r="O32" s="212"/>
      <c r="P32" s="302"/>
      <c r="Q32" s="256"/>
      <c r="R32" s="257"/>
      <c r="S32" s="258"/>
      <c r="T32" s="212"/>
      <c r="U32" s="302"/>
      <c r="V32" s="426"/>
      <c r="W32" s="615"/>
      <c r="X32" s="616"/>
    </row>
    <row r="33" spans="1:24" s="8" customFormat="1" ht="18" customHeight="1">
      <c r="A33" s="425"/>
      <c r="B33" s="256"/>
      <c r="C33" s="253" t="s">
        <v>1397</v>
      </c>
      <c r="D33" s="254" t="s">
        <v>1918</v>
      </c>
      <c r="E33" s="211">
        <v>1550</v>
      </c>
      <c r="F33" s="299"/>
      <c r="G33" s="714"/>
      <c r="H33" s="257" t="s">
        <v>17</v>
      </c>
      <c r="I33" s="254" t="s">
        <v>36</v>
      </c>
      <c r="J33" s="212"/>
      <c r="K33" s="302"/>
      <c r="L33" s="256"/>
      <c r="M33" s="257" t="s">
        <v>17</v>
      </c>
      <c r="N33" s="254" t="s">
        <v>37</v>
      </c>
      <c r="O33" s="212"/>
      <c r="P33" s="302"/>
      <c r="Q33" s="256"/>
      <c r="R33" s="257"/>
      <c r="S33" s="258"/>
      <c r="T33" s="212"/>
      <c r="U33" s="302"/>
      <c r="V33" s="426"/>
      <c r="W33" s="615"/>
      <c r="X33" s="616"/>
    </row>
    <row r="34" spans="1:24" s="8" customFormat="1" ht="18" customHeight="1">
      <c r="A34" s="425"/>
      <c r="B34" s="256"/>
      <c r="C34" s="253"/>
      <c r="D34" s="254"/>
      <c r="E34" s="211"/>
      <c r="F34" s="299"/>
      <c r="G34" s="714"/>
      <c r="H34" s="257"/>
      <c r="I34" s="254"/>
      <c r="J34" s="212"/>
      <c r="K34" s="302"/>
      <c r="L34" s="256"/>
      <c r="M34" s="257"/>
      <c r="N34" s="254"/>
      <c r="O34" s="212"/>
      <c r="P34" s="302"/>
      <c r="Q34" s="256"/>
      <c r="R34" s="257"/>
      <c r="S34" s="258"/>
      <c r="T34" s="212"/>
      <c r="U34" s="302"/>
      <c r="V34" s="426"/>
      <c r="W34" s="615"/>
      <c r="X34" s="616"/>
    </row>
    <row r="35" spans="1:24" s="8" customFormat="1" ht="18" customHeight="1">
      <c r="A35" s="425"/>
      <c r="B35" s="256"/>
      <c r="C35" s="253"/>
      <c r="D35" s="254"/>
      <c r="E35" s="211"/>
      <c r="F35" s="299"/>
      <c r="G35" s="714"/>
      <c r="H35" s="257"/>
      <c r="I35" s="254"/>
      <c r="J35" s="212"/>
      <c r="K35" s="302"/>
      <c r="L35" s="256"/>
      <c r="M35" s="257"/>
      <c r="N35" s="254"/>
      <c r="O35" s="212"/>
      <c r="P35" s="302"/>
      <c r="Q35" s="256"/>
      <c r="R35" s="257"/>
      <c r="S35" s="258"/>
      <c r="T35" s="212"/>
      <c r="U35" s="302"/>
      <c r="V35" s="426"/>
      <c r="W35" s="615"/>
      <c r="X35" s="616"/>
    </row>
    <row r="36" spans="1:24" s="8" customFormat="1" ht="18" customHeight="1">
      <c r="A36" s="425"/>
      <c r="B36" s="256"/>
      <c r="C36" s="253"/>
      <c r="D36" s="254"/>
      <c r="E36" s="211"/>
      <c r="F36" s="299"/>
      <c r="G36" s="714"/>
      <c r="H36" s="257"/>
      <c r="I36" s="254"/>
      <c r="J36" s="212"/>
      <c r="K36" s="302"/>
      <c r="L36" s="256"/>
      <c r="M36" s="257"/>
      <c r="N36" s="254"/>
      <c r="O36" s="212"/>
      <c r="P36" s="302"/>
      <c r="Q36" s="256"/>
      <c r="R36" s="257"/>
      <c r="S36" s="258"/>
      <c r="T36" s="212"/>
      <c r="U36" s="302"/>
      <c r="V36" s="426"/>
      <c r="W36" s="615"/>
      <c r="X36" s="616"/>
    </row>
    <row r="37" spans="1:24" s="8" customFormat="1" ht="18" customHeight="1">
      <c r="A37" s="425"/>
      <c r="B37" s="256"/>
      <c r="C37" s="253"/>
      <c r="D37" s="254"/>
      <c r="E37" s="211"/>
      <c r="F37" s="299"/>
      <c r="G37" s="715"/>
      <c r="H37" s="470"/>
      <c r="I37" s="444"/>
      <c r="J37" s="471"/>
      <c r="K37" s="472"/>
      <c r="L37" s="465"/>
      <c r="M37" s="470"/>
      <c r="N37" s="444"/>
      <c r="O37" s="471"/>
      <c r="P37" s="472"/>
      <c r="Q37" s="465"/>
      <c r="R37" s="470"/>
      <c r="S37" s="473"/>
      <c r="T37" s="471"/>
      <c r="U37" s="472"/>
      <c r="V37" s="426"/>
      <c r="W37" s="615"/>
      <c r="X37" s="616"/>
    </row>
    <row r="38" spans="1:24" s="8" customFormat="1" ht="19.5" customHeight="1" thickBot="1">
      <c r="A38" s="456"/>
      <c r="B38" s="1222">
        <f>COUNTA(C28:C37)</f>
        <v>6</v>
      </c>
      <c r="C38" s="1099"/>
      <c r="D38" s="1100"/>
      <c r="E38" s="170">
        <f>SUM(E28:E37)</f>
        <v>11500</v>
      </c>
      <c r="F38" s="337">
        <f>SUM(F28:F37)</f>
        <v>0</v>
      </c>
      <c r="G38" s="1286">
        <f>COUNTA(H28:H37)</f>
        <v>6</v>
      </c>
      <c r="H38" s="1224"/>
      <c r="I38" s="1225"/>
      <c r="J38" s="105">
        <f>SUM(J28:J37)</f>
        <v>0</v>
      </c>
      <c r="K38" s="297">
        <f>SUM(K28:K37)</f>
        <v>0</v>
      </c>
      <c r="L38" s="1101">
        <f>COUNTA(M28:M37)</f>
        <v>6</v>
      </c>
      <c r="M38" s="1102"/>
      <c r="N38" s="1103"/>
      <c r="O38" s="105">
        <f>SUM(O28:O37)</f>
        <v>0</v>
      </c>
      <c r="P38" s="297">
        <f>SUM(P28:P37)</f>
        <v>0</v>
      </c>
      <c r="Q38" s="1101">
        <f>COUNTA(R28:R37)</f>
        <v>2</v>
      </c>
      <c r="R38" s="1102"/>
      <c r="S38" s="1103"/>
      <c r="T38" s="105">
        <f>SUM(T28:T37)</f>
        <v>600</v>
      </c>
      <c r="U38" s="298">
        <f>SUM(U28:U37)</f>
        <v>0</v>
      </c>
      <c r="V38" s="521"/>
      <c r="W38" s="621"/>
      <c r="X38" s="458"/>
    </row>
  </sheetData>
  <mergeCells count="27">
    <mergeCell ref="B1:H2"/>
    <mergeCell ref="K1:M2"/>
    <mergeCell ref="V2:X4"/>
    <mergeCell ref="C3:H4"/>
    <mergeCell ref="K3:M4"/>
    <mergeCell ref="P1:U4"/>
    <mergeCell ref="Q38:S38"/>
    <mergeCell ref="Q24:S24"/>
    <mergeCell ref="B38:D38"/>
    <mergeCell ref="G38:I38"/>
    <mergeCell ref="L38:N38"/>
    <mergeCell ref="B24:D24"/>
    <mergeCell ref="G24:I24"/>
    <mergeCell ref="L24:N24"/>
    <mergeCell ref="G26:H26"/>
    <mergeCell ref="V5:X5"/>
    <mergeCell ref="V25:X25"/>
    <mergeCell ref="A6:B6"/>
    <mergeCell ref="A26:B26"/>
    <mergeCell ref="W6:X6"/>
    <mergeCell ref="W26:X26"/>
    <mergeCell ref="G6:H6"/>
    <mergeCell ref="W23:X23"/>
    <mergeCell ref="I6:K6"/>
    <mergeCell ref="I26:K26"/>
    <mergeCell ref="W22:X22"/>
    <mergeCell ref="W21:X21"/>
  </mergeCells>
  <phoneticPr fontId="19"/>
  <dataValidations count="1">
    <dataValidation type="whole" operator="lessThanOrEqual" showInputMessage="1" showErrorMessage="1" sqref="F8:F23 K8:K23 P8:P23 U8:U23 F28:F37 K28:K37 P28:P37 U28:U37" xr:uid="{00000000-0002-0000-2500-000000000000}">
      <formula1>E8</formula1>
    </dataValidation>
  </dataValidations>
  <hyperlinks>
    <hyperlink ref="V25:X25" location="三河表紙!A1" display="三河表紙へ戻る" xr:uid="{00000000-0004-0000-2500-000000000000}"/>
    <hyperlink ref="V5:X5" location="三河表紙!A1" display="三河表紙へ戻る" xr:uid="{00000000-0004-0000-2500-000001000000}"/>
  </hyperlinks>
  <printOptions horizontalCentered="1" verticalCentered="1"/>
  <pageMargins left="0.59055118110236227" right="0.59055118110236227" top="0.47244094488188981" bottom="0.47244094488188981" header="0.11811023622047245" footer="0.11811023622047245"/>
  <pageSetup paperSize="9" scale="84" firstPageNumber="40" orientation="landscape" useFirstPageNumber="1" horizontalDpi="4294967292" verticalDpi="400" r:id="rId1"/>
  <headerFooter alignWithMargins="0">
    <oddFooter>&amp;C－&amp;P－&amp;R中日興業（株）</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X60"/>
  <sheetViews>
    <sheetView showZeros="0" zoomScale="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7.25"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7.25"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7.25" customHeight="1">
      <c r="A3" s="413" t="s">
        <v>297</v>
      </c>
      <c r="B3" s="226"/>
      <c r="C3" s="1112">
        <f>三河表紙!D3</f>
        <v>0</v>
      </c>
      <c r="D3" s="1112"/>
      <c r="E3" s="1112"/>
      <c r="F3" s="1112"/>
      <c r="G3" s="1112"/>
      <c r="H3" s="1113"/>
      <c r="I3" s="227" t="s">
        <v>298</v>
      </c>
      <c r="J3" s="410"/>
      <c r="K3" s="1137">
        <f>F42+K42+P42+U42</f>
        <v>0</v>
      </c>
      <c r="L3" s="1137"/>
      <c r="M3" s="1138"/>
      <c r="N3" s="228"/>
      <c r="O3" s="229"/>
      <c r="P3" s="1128"/>
      <c r="Q3" s="1128"/>
      <c r="R3" s="1128"/>
      <c r="S3" s="1128"/>
      <c r="T3" s="1128"/>
      <c r="U3" s="1129"/>
      <c r="V3" s="1215"/>
      <c r="W3" s="1216"/>
      <c r="X3" s="1217"/>
    </row>
    <row r="4" spans="1:24" ht="17.25" customHeight="1">
      <c r="A4" s="230"/>
      <c r="B4" s="231"/>
      <c r="C4" s="1114"/>
      <c r="D4" s="1114"/>
      <c r="E4" s="1114"/>
      <c r="F4" s="1114"/>
      <c r="G4" s="1114"/>
      <c r="H4" s="1115"/>
      <c r="I4" s="230"/>
      <c r="J4" s="416"/>
      <c r="K4" s="1139" t="e">
        <f>F42+#REF!+K42+P42+U42</f>
        <v>#REF!</v>
      </c>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17.25" customHeight="1" thickBot="1">
      <c r="A6" s="1213" t="s">
        <v>1580</v>
      </c>
      <c r="B6" s="1214"/>
      <c r="C6" s="235" t="s">
        <v>18</v>
      </c>
      <c r="D6" s="236"/>
      <c r="E6" s="237"/>
      <c r="F6" s="417"/>
      <c r="G6" s="1105" t="s">
        <v>771</v>
      </c>
      <c r="H6" s="1106"/>
      <c r="I6" s="1104">
        <f>E42+J42+O42+T42+豊田・みよし・額田郡!G6</f>
        <v>74700</v>
      </c>
      <c r="J6" s="1104"/>
      <c r="K6" s="1104"/>
      <c r="L6" s="418"/>
      <c r="M6" s="1289">
        <f>E42+J42+O42+T42</f>
        <v>65300</v>
      </c>
      <c r="N6" s="1290"/>
      <c r="O6" s="238"/>
      <c r="P6" s="238"/>
      <c r="Q6" s="238"/>
      <c r="R6" s="240"/>
      <c r="S6" s="182"/>
      <c r="T6" s="238"/>
      <c r="U6" s="238"/>
      <c r="V6" s="238"/>
      <c r="W6" s="1096">
        <f>三河表紙!U36</f>
        <v>45778</v>
      </c>
      <c r="X6" s="1097"/>
    </row>
    <row r="7" spans="1:24" s="9" customFormat="1" ht="17.2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6.5" customHeight="1">
      <c r="A8" s="425"/>
      <c r="B8" s="256"/>
      <c r="C8" s="253" t="s">
        <v>1398</v>
      </c>
      <c r="D8" s="254" t="s">
        <v>1603</v>
      </c>
      <c r="E8" s="211">
        <v>2300</v>
      </c>
      <c r="F8" s="299"/>
      <c r="G8" s="443"/>
      <c r="H8" s="257" t="s">
        <v>1399</v>
      </c>
      <c r="I8" s="254"/>
      <c r="J8" s="212">
        <v>2200</v>
      </c>
      <c r="K8" s="301"/>
      <c r="L8" s="256"/>
      <c r="M8" s="257" t="s">
        <v>1740</v>
      </c>
      <c r="N8" s="254" t="s">
        <v>1143</v>
      </c>
      <c r="O8" s="212"/>
      <c r="P8" s="301"/>
      <c r="Q8" s="256"/>
      <c r="R8" s="257" t="s">
        <v>1400</v>
      </c>
      <c r="S8" s="258"/>
      <c r="T8" s="212">
        <v>400</v>
      </c>
      <c r="U8" s="301"/>
      <c r="V8" s="426"/>
      <c r="W8" s="260"/>
      <c r="X8" s="261"/>
    </row>
    <row r="9" spans="1:24" s="8" customFormat="1" ht="16.5" customHeight="1">
      <c r="A9" s="425"/>
      <c r="B9" s="256"/>
      <c r="C9" s="253" t="s">
        <v>1403</v>
      </c>
      <c r="D9" s="254" t="s">
        <v>1866</v>
      </c>
      <c r="E9" s="211">
        <v>1950</v>
      </c>
      <c r="F9" s="299"/>
      <c r="G9" s="300"/>
      <c r="H9" s="257" t="s">
        <v>1618</v>
      </c>
      <c r="I9" s="254"/>
      <c r="J9" s="212">
        <v>1650</v>
      </c>
      <c r="K9" s="302"/>
      <c r="L9" s="256"/>
      <c r="M9" s="257" t="s">
        <v>1741</v>
      </c>
      <c r="N9" s="254" t="s">
        <v>1143</v>
      </c>
      <c r="O9" s="212"/>
      <c r="P9" s="302"/>
      <c r="Q9" s="256"/>
      <c r="R9" s="257" t="s">
        <v>1402</v>
      </c>
      <c r="S9" s="258"/>
      <c r="T9" s="212">
        <v>650</v>
      </c>
      <c r="U9" s="302"/>
      <c r="V9" s="692" t="s">
        <v>20</v>
      </c>
      <c r="W9" s="275"/>
      <c r="X9" s="537"/>
    </row>
    <row r="10" spans="1:24" s="8" customFormat="1" ht="16.5" customHeight="1">
      <c r="A10" s="425"/>
      <c r="B10" s="256"/>
      <c r="C10" s="253" t="s">
        <v>1406</v>
      </c>
      <c r="D10" s="254" t="s">
        <v>1866</v>
      </c>
      <c r="E10" s="211">
        <v>1050</v>
      </c>
      <c r="F10" s="299"/>
      <c r="G10" s="300"/>
      <c r="H10" s="257" t="s">
        <v>21</v>
      </c>
      <c r="I10" s="254"/>
      <c r="J10" s="212">
        <v>750</v>
      </c>
      <c r="K10" s="302"/>
      <c r="L10" s="256"/>
      <c r="M10" s="257" t="s">
        <v>1742</v>
      </c>
      <c r="N10" s="254" t="s">
        <v>1143</v>
      </c>
      <c r="O10" s="212"/>
      <c r="P10" s="302"/>
      <c r="Q10" s="256"/>
      <c r="R10" s="257" t="s">
        <v>1404</v>
      </c>
      <c r="S10" s="258"/>
      <c r="T10" s="212">
        <v>350</v>
      </c>
      <c r="U10" s="302"/>
      <c r="V10" s="426"/>
      <c r="W10" s="262" t="s">
        <v>1935</v>
      </c>
      <c r="X10" s="537"/>
    </row>
    <row r="11" spans="1:24" s="8" customFormat="1" ht="16.5" customHeight="1">
      <c r="A11" s="425"/>
      <c r="B11" s="256"/>
      <c r="C11" s="253" t="s">
        <v>1408</v>
      </c>
      <c r="D11" s="254" t="s">
        <v>1866</v>
      </c>
      <c r="E11" s="211">
        <v>1400</v>
      </c>
      <c r="F11" s="299"/>
      <c r="G11" s="300"/>
      <c r="H11" s="257" t="s">
        <v>1404</v>
      </c>
      <c r="I11" s="254"/>
      <c r="J11" s="212">
        <v>350</v>
      </c>
      <c r="K11" s="302"/>
      <c r="L11" s="256"/>
      <c r="M11" s="257" t="s">
        <v>1743</v>
      </c>
      <c r="N11" s="254" t="s">
        <v>1143</v>
      </c>
      <c r="O11" s="212"/>
      <c r="P11" s="302"/>
      <c r="Q11" s="256"/>
      <c r="R11" s="257" t="s">
        <v>1405</v>
      </c>
      <c r="S11" s="258"/>
      <c r="T11" s="212">
        <v>600</v>
      </c>
      <c r="U11" s="302"/>
      <c r="V11" s="426"/>
      <c r="W11" s="262" t="s">
        <v>22</v>
      </c>
      <c r="X11" s="430"/>
    </row>
    <row r="12" spans="1:24" s="8" customFormat="1" ht="16.5" customHeight="1">
      <c r="A12" s="425"/>
      <c r="B12" s="256"/>
      <c r="C12" s="253" t="s">
        <v>1410</v>
      </c>
      <c r="D12" s="254" t="s">
        <v>1866</v>
      </c>
      <c r="E12" s="211">
        <v>2450</v>
      </c>
      <c r="F12" s="299"/>
      <c r="G12" s="300"/>
      <c r="H12" s="257"/>
      <c r="I12" s="254"/>
      <c r="J12" s="212"/>
      <c r="K12" s="302"/>
      <c r="L12" s="256"/>
      <c r="M12" s="257" t="s">
        <v>1744</v>
      </c>
      <c r="N12" s="254" t="s">
        <v>1143</v>
      </c>
      <c r="O12" s="212"/>
      <c r="P12" s="302"/>
      <c r="Q12" s="256"/>
      <c r="R12" s="257" t="s">
        <v>1407</v>
      </c>
      <c r="S12" s="258"/>
      <c r="T12" s="212">
        <v>600</v>
      </c>
      <c r="U12" s="302"/>
      <c r="V12" s="426"/>
      <c r="W12" s="262"/>
      <c r="X12" s="430" t="s">
        <v>1196</v>
      </c>
    </row>
    <row r="13" spans="1:24" s="8" customFormat="1" ht="16.5" customHeight="1">
      <c r="A13" s="425"/>
      <c r="B13" s="256"/>
      <c r="C13" s="253" t="s">
        <v>1412</v>
      </c>
      <c r="D13" s="254" t="s">
        <v>1603</v>
      </c>
      <c r="E13" s="211">
        <v>1850</v>
      </c>
      <c r="F13" s="299"/>
      <c r="G13" s="300"/>
      <c r="H13" s="257"/>
      <c r="I13" s="254"/>
      <c r="J13" s="212"/>
      <c r="K13" s="302"/>
      <c r="L13" s="256"/>
      <c r="M13" s="257" t="s">
        <v>1745</v>
      </c>
      <c r="N13" s="254" t="s">
        <v>1143</v>
      </c>
      <c r="O13" s="212"/>
      <c r="P13" s="302"/>
      <c r="Q13" s="256"/>
      <c r="R13" s="257" t="s">
        <v>1409</v>
      </c>
      <c r="S13" s="258"/>
      <c r="T13" s="212">
        <v>200</v>
      </c>
      <c r="U13" s="302"/>
      <c r="V13" s="692"/>
      <c r="W13" s="276"/>
      <c r="X13" s="291"/>
    </row>
    <row r="14" spans="1:24" s="8" customFormat="1" ht="16.5" customHeight="1">
      <c r="A14" s="425"/>
      <c r="B14" s="256"/>
      <c r="C14" s="253" t="s">
        <v>1414</v>
      </c>
      <c r="D14" s="254" t="s">
        <v>5</v>
      </c>
      <c r="E14" s="211">
        <v>1550</v>
      </c>
      <c r="F14" s="299"/>
      <c r="G14" s="300"/>
      <c r="H14" s="257"/>
      <c r="I14" s="254"/>
      <c r="J14" s="212"/>
      <c r="K14" s="302"/>
      <c r="L14" s="256"/>
      <c r="M14" s="257" t="s">
        <v>23</v>
      </c>
      <c r="N14" s="254" t="s">
        <v>4</v>
      </c>
      <c r="O14" s="212"/>
      <c r="P14" s="302"/>
      <c r="Q14" s="256"/>
      <c r="R14" s="257" t="s">
        <v>1411</v>
      </c>
      <c r="S14" s="258"/>
      <c r="T14" s="212">
        <v>300</v>
      </c>
      <c r="U14" s="302"/>
      <c r="V14" s="712"/>
      <c r="W14" s="276"/>
      <c r="X14" s="430"/>
    </row>
    <row r="15" spans="1:24" s="8" customFormat="1" ht="16.5" customHeight="1">
      <c r="A15" s="425"/>
      <c r="B15" s="256"/>
      <c r="C15" s="253" t="s">
        <v>1415</v>
      </c>
      <c r="D15" s="254" t="s">
        <v>5</v>
      </c>
      <c r="E15" s="211">
        <v>2400</v>
      </c>
      <c r="F15" s="299"/>
      <c r="G15" s="300"/>
      <c r="H15" s="257"/>
      <c r="I15" s="254"/>
      <c r="J15" s="212"/>
      <c r="K15" s="302"/>
      <c r="L15" s="256"/>
      <c r="M15" s="257" t="s">
        <v>25</v>
      </c>
      <c r="N15" s="254" t="s">
        <v>4</v>
      </c>
      <c r="O15" s="212"/>
      <c r="P15" s="302"/>
      <c r="Q15" s="256"/>
      <c r="R15" s="257" t="s">
        <v>1413</v>
      </c>
      <c r="S15" s="258"/>
      <c r="T15" s="212">
        <v>200</v>
      </c>
      <c r="U15" s="302"/>
      <c r="V15" s="426"/>
      <c r="W15" s="260"/>
      <c r="X15" s="261"/>
    </row>
    <row r="16" spans="1:24" s="8" customFormat="1" ht="16.5" customHeight="1">
      <c r="A16" s="425"/>
      <c r="B16" s="256"/>
      <c r="C16" s="432" t="s">
        <v>19</v>
      </c>
      <c r="D16" s="254" t="s">
        <v>5</v>
      </c>
      <c r="E16" s="211">
        <v>1400</v>
      </c>
      <c r="F16" s="299"/>
      <c r="G16" s="300"/>
      <c r="H16" s="257"/>
      <c r="I16" s="254"/>
      <c r="J16" s="212"/>
      <c r="K16" s="302"/>
      <c r="L16" s="256"/>
      <c r="M16" s="617" t="s">
        <v>19</v>
      </c>
      <c r="N16" s="254" t="s">
        <v>4</v>
      </c>
      <c r="O16" s="212"/>
      <c r="P16" s="302"/>
      <c r="Q16" s="256"/>
      <c r="R16" s="257" t="s">
        <v>1415</v>
      </c>
      <c r="S16" s="258"/>
      <c r="T16" s="212">
        <v>850</v>
      </c>
      <c r="U16" s="302"/>
      <c r="V16" s="426"/>
      <c r="W16" s="260"/>
      <c r="X16" s="261"/>
    </row>
    <row r="17" spans="1:24" s="8" customFormat="1" ht="16.5" customHeight="1">
      <c r="A17" s="425"/>
      <c r="B17" s="256"/>
      <c r="C17" s="253" t="s">
        <v>1417</v>
      </c>
      <c r="D17" s="254" t="s">
        <v>5</v>
      </c>
      <c r="E17" s="211">
        <v>4000</v>
      </c>
      <c r="F17" s="299"/>
      <c r="G17" s="300"/>
      <c r="H17" s="257"/>
      <c r="I17" s="254"/>
      <c r="J17" s="212" t="s">
        <v>24</v>
      </c>
      <c r="K17" s="302"/>
      <c r="L17" s="256"/>
      <c r="M17" s="257" t="s">
        <v>27</v>
      </c>
      <c r="N17" s="254" t="s">
        <v>4</v>
      </c>
      <c r="O17" s="212"/>
      <c r="P17" s="302"/>
      <c r="Q17" s="256"/>
      <c r="R17" s="257" t="s">
        <v>1416</v>
      </c>
      <c r="S17" s="258"/>
      <c r="T17" s="212">
        <v>200</v>
      </c>
      <c r="U17" s="302"/>
      <c r="V17" s="426"/>
      <c r="W17" s="260"/>
      <c r="X17" s="261"/>
    </row>
    <row r="18" spans="1:24" s="8" customFormat="1" ht="16.5" customHeight="1">
      <c r="A18" s="425"/>
      <c r="B18" s="256"/>
      <c r="C18" s="253" t="s">
        <v>28</v>
      </c>
      <c r="D18" s="254" t="s">
        <v>5</v>
      </c>
      <c r="E18" s="211">
        <v>1700</v>
      </c>
      <c r="F18" s="299"/>
      <c r="G18" s="300"/>
      <c r="H18" s="257"/>
      <c r="I18" s="254"/>
      <c r="J18" s="212" t="s">
        <v>26</v>
      </c>
      <c r="K18" s="302"/>
      <c r="L18" s="256"/>
      <c r="M18" s="257" t="s">
        <v>28</v>
      </c>
      <c r="N18" s="254" t="s">
        <v>4</v>
      </c>
      <c r="O18" s="212"/>
      <c r="P18" s="302"/>
      <c r="Q18" s="256"/>
      <c r="R18" s="257" t="s">
        <v>1401</v>
      </c>
      <c r="S18" s="258"/>
      <c r="T18" s="212">
        <v>450</v>
      </c>
      <c r="U18" s="302"/>
      <c r="V18" s="426"/>
      <c r="W18" s="260"/>
      <c r="X18" s="261"/>
    </row>
    <row r="19" spans="1:24" s="8" customFormat="1" ht="16.5" customHeight="1">
      <c r="A19" s="425"/>
      <c r="B19" s="256"/>
      <c r="C19" s="253" t="s">
        <v>29</v>
      </c>
      <c r="D19" s="254" t="s">
        <v>5</v>
      </c>
      <c r="E19" s="211">
        <v>1500</v>
      </c>
      <c r="F19" s="299"/>
      <c r="G19" s="300"/>
      <c r="H19" s="257"/>
      <c r="I19" s="254"/>
      <c r="J19" s="212"/>
      <c r="K19" s="302"/>
      <c r="L19" s="256"/>
      <c r="M19" s="257" t="s">
        <v>29</v>
      </c>
      <c r="N19" s="254" t="s">
        <v>4</v>
      </c>
      <c r="O19" s="212"/>
      <c r="P19" s="302"/>
      <c r="Q19" s="256"/>
      <c r="R19" s="257" t="s">
        <v>1418</v>
      </c>
      <c r="S19" s="258"/>
      <c r="T19" s="212">
        <v>300</v>
      </c>
      <c r="U19" s="302"/>
      <c r="V19" s="426"/>
      <c r="W19" s="260"/>
      <c r="X19" s="261"/>
    </row>
    <row r="20" spans="1:24" s="8" customFormat="1" ht="16.5" customHeight="1">
      <c r="A20" s="425"/>
      <c r="B20" s="256"/>
      <c r="C20" s="253" t="s">
        <v>1420</v>
      </c>
      <c r="D20" s="254" t="s">
        <v>1866</v>
      </c>
      <c r="E20" s="211">
        <v>4900</v>
      </c>
      <c r="F20" s="299"/>
      <c r="G20" s="300"/>
      <c r="H20" s="257"/>
      <c r="I20" s="254"/>
      <c r="J20" s="212"/>
      <c r="K20" s="302"/>
      <c r="L20" s="256"/>
      <c r="M20" s="257" t="s">
        <v>1746</v>
      </c>
      <c r="N20" s="254" t="s">
        <v>1143</v>
      </c>
      <c r="O20" s="212"/>
      <c r="P20" s="302"/>
      <c r="Q20" s="256"/>
      <c r="R20" s="257" t="s">
        <v>1419</v>
      </c>
      <c r="S20" s="258"/>
      <c r="T20" s="212">
        <v>600</v>
      </c>
      <c r="U20" s="302"/>
      <c r="V20" s="426"/>
      <c r="W20" s="260"/>
      <c r="X20" s="261"/>
    </row>
    <row r="21" spans="1:24" s="8" customFormat="1" ht="16.5" customHeight="1">
      <c r="A21" s="425"/>
      <c r="B21" s="256"/>
      <c r="C21" s="253" t="s">
        <v>1421</v>
      </c>
      <c r="D21" s="254" t="s">
        <v>5</v>
      </c>
      <c r="E21" s="211">
        <v>1600</v>
      </c>
      <c r="F21" s="299"/>
      <c r="G21" s="300"/>
      <c r="H21" s="257"/>
      <c r="I21" s="254"/>
      <c r="J21" s="212"/>
      <c r="K21" s="302"/>
      <c r="L21" s="256"/>
      <c r="M21" s="257" t="s">
        <v>30</v>
      </c>
      <c r="N21" s="254" t="s">
        <v>4</v>
      </c>
      <c r="O21" s="212"/>
      <c r="P21" s="302"/>
      <c r="Q21" s="256"/>
      <c r="R21" s="257"/>
      <c r="S21" s="258"/>
      <c r="T21" s="212"/>
      <c r="U21" s="302"/>
      <c r="V21" s="426"/>
      <c r="W21" s="260"/>
      <c r="X21" s="261"/>
    </row>
    <row r="22" spans="1:24" s="8" customFormat="1" ht="16.5" customHeight="1">
      <c r="A22" s="425"/>
      <c r="B22" s="256"/>
      <c r="C22" s="253" t="s">
        <v>1409</v>
      </c>
      <c r="D22" s="254" t="s">
        <v>1866</v>
      </c>
      <c r="E22" s="211">
        <v>1400</v>
      </c>
      <c r="F22" s="299"/>
      <c r="G22" s="300"/>
      <c r="H22" s="257"/>
      <c r="I22" s="254"/>
      <c r="J22" s="212"/>
      <c r="K22" s="302"/>
      <c r="L22" s="256"/>
      <c r="M22" s="257" t="s">
        <v>31</v>
      </c>
      <c r="N22" s="254" t="s">
        <v>4</v>
      </c>
      <c r="O22" s="212"/>
      <c r="P22" s="302"/>
      <c r="Q22" s="256"/>
      <c r="R22" s="257"/>
      <c r="S22" s="258"/>
      <c r="T22" s="212"/>
      <c r="U22" s="302"/>
      <c r="V22" s="426"/>
      <c r="W22" s="260"/>
      <c r="X22" s="261"/>
    </row>
    <row r="23" spans="1:24" s="8" customFormat="1" ht="16.5" customHeight="1">
      <c r="A23" s="425"/>
      <c r="B23" s="256"/>
      <c r="C23" s="253" t="s">
        <v>1422</v>
      </c>
      <c r="D23" s="254" t="s">
        <v>5</v>
      </c>
      <c r="E23" s="211">
        <v>1550</v>
      </c>
      <c r="F23" s="299"/>
      <c r="G23" s="300"/>
      <c r="H23" s="257"/>
      <c r="I23" s="254"/>
      <c r="J23" s="212"/>
      <c r="K23" s="302"/>
      <c r="L23" s="256"/>
      <c r="M23" s="257" t="s">
        <v>32</v>
      </c>
      <c r="N23" s="254" t="s">
        <v>4</v>
      </c>
      <c r="O23" s="212"/>
      <c r="P23" s="302"/>
      <c r="Q23" s="256"/>
      <c r="R23" s="257"/>
      <c r="S23" s="258"/>
      <c r="T23" s="212"/>
      <c r="U23" s="302"/>
      <c r="V23" s="426"/>
      <c r="W23" s="260"/>
      <c r="X23" s="261"/>
    </row>
    <row r="24" spans="1:24" s="8" customFormat="1" ht="16.5" customHeight="1">
      <c r="A24" s="425"/>
      <c r="B24" s="256"/>
      <c r="C24" s="253" t="s">
        <v>1423</v>
      </c>
      <c r="D24" s="254" t="s">
        <v>1866</v>
      </c>
      <c r="E24" s="211">
        <v>1450</v>
      </c>
      <c r="F24" s="299"/>
      <c r="G24" s="300"/>
      <c r="H24" s="257"/>
      <c r="I24" s="254"/>
      <c r="J24" s="212"/>
      <c r="K24" s="302"/>
      <c r="L24" s="256"/>
      <c r="M24" s="257" t="s">
        <v>33</v>
      </c>
      <c r="N24" s="254" t="s">
        <v>4</v>
      </c>
      <c r="O24" s="212"/>
      <c r="P24" s="302"/>
      <c r="Q24" s="256"/>
      <c r="R24" s="257"/>
      <c r="S24" s="258"/>
      <c r="T24" s="212"/>
      <c r="U24" s="302"/>
      <c r="V24" s="426"/>
      <c r="W24" s="260"/>
      <c r="X24" s="261"/>
    </row>
    <row r="25" spans="1:24" s="8" customFormat="1" ht="16.5" customHeight="1">
      <c r="A25" s="425"/>
      <c r="B25" s="256"/>
      <c r="C25" s="253" t="s">
        <v>1424</v>
      </c>
      <c r="D25" s="254" t="s">
        <v>1874</v>
      </c>
      <c r="E25" s="211">
        <v>3150</v>
      </c>
      <c r="F25" s="299"/>
      <c r="G25" s="300"/>
      <c r="H25" s="257" t="s">
        <v>35</v>
      </c>
      <c r="I25" s="254" t="s">
        <v>36</v>
      </c>
      <c r="J25" s="212"/>
      <c r="K25" s="302"/>
      <c r="L25" s="256"/>
      <c r="M25" s="257" t="s">
        <v>35</v>
      </c>
      <c r="N25" s="254" t="s">
        <v>37</v>
      </c>
      <c r="O25" s="212"/>
      <c r="P25" s="302"/>
      <c r="Q25" s="256"/>
      <c r="R25" s="257"/>
      <c r="S25" s="258"/>
      <c r="T25" s="212"/>
      <c r="U25" s="302"/>
      <c r="V25" s="426"/>
      <c r="W25" s="260"/>
      <c r="X25" s="261"/>
    </row>
    <row r="26" spans="1:24" s="8" customFormat="1" ht="16.5" customHeight="1">
      <c r="A26" s="425"/>
      <c r="B26" s="256"/>
      <c r="C26" s="253" t="s">
        <v>1425</v>
      </c>
      <c r="D26" s="254" t="s">
        <v>1866</v>
      </c>
      <c r="E26" s="211">
        <v>1800</v>
      </c>
      <c r="F26" s="299"/>
      <c r="G26" s="300"/>
      <c r="H26" s="257"/>
      <c r="I26" s="254"/>
      <c r="J26" s="212"/>
      <c r="K26" s="302"/>
      <c r="L26" s="256"/>
      <c r="M26" s="257" t="s">
        <v>38</v>
      </c>
      <c r="N26" s="254" t="s">
        <v>4</v>
      </c>
      <c r="O26" s="212"/>
      <c r="P26" s="302"/>
      <c r="Q26" s="256"/>
      <c r="R26" s="257"/>
      <c r="S26" s="258"/>
      <c r="T26" s="212"/>
      <c r="U26" s="302"/>
      <c r="V26" s="426"/>
      <c r="W26" s="260"/>
      <c r="X26" s="261"/>
    </row>
    <row r="27" spans="1:24" s="8" customFormat="1" ht="16.5" customHeight="1">
      <c r="A27" s="425"/>
      <c r="B27" s="256"/>
      <c r="C27" s="253" t="s">
        <v>1426</v>
      </c>
      <c r="D27" s="254" t="s">
        <v>5</v>
      </c>
      <c r="E27" s="211">
        <v>1550</v>
      </c>
      <c r="F27" s="299"/>
      <c r="G27" s="300"/>
      <c r="H27" s="257"/>
      <c r="I27" s="254"/>
      <c r="J27" s="212"/>
      <c r="K27" s="302"/>
      <c r="L27" s="256"/>
      <c r="M27" s="257" t="s">
        <v>39</v>
      </c>
      <c r="N27" s="254" t="s">
        <v>4</v>
      </c>
      <c r="O27" s="212"/>
      <c r="P27" s="302"/>
      <c r="Q27" s="256"/>
      <c r="R27" s="257"/>
      <c r="S27" s="258"/>
      <c r="T27" s="212"/>
      <c r="U27" s="302"/>
      <c r="V27" s="426"/>
      <c r="W27" s="260"/>
      <c r="X27" s="261"/>
    </row>
    <row r="28" spans="1:24" s="8" customFormat="1" ht="16.5" customHeight="1">
      <c r="A28" s="425"/>
      <c r="B28" s="256"/>
      <c r="C28" s="253" t="s">
        <v>1427</v>
      </c>
      <c r="D28" s="254" t="s">
        <v>1866</v>
      </c>
      <c r="E28" s="211">
        <v>2900</v>
      </c>
      <c r="F28" s="299"/>
      <c r="G28" s="300"/>
      <c r="H28" s="257"/>
      <c r="I28" s="254"/>
      <c r="J28" s="212"/>
      <c r="K28" s="302"/>
      <c r="L28" s="256"/>
      <c r="M28" s="257" t="s">
        <v>40</v>
      </c>
      <c r="N28" s="254" t="s">
        <v>4</v>
      </c>
      <c r="O28" s="212"/>
      <c r="P28" s="302"/>
      <c r="Q28" s="256"/>
      <c r="R28" s="257"/>
      <c r="S28" s="258"/>
      <c r="T28" s="212"/>
      <c r="U28" s="302"/>
      <c r="V28" s="426"/>
      <c r="W28" s="260"/>
      <c r="X28" s="261"/>
    </row>
    <row r="29" spans="1:24" s="8" customFormat="1" ht="16.5" customHeight="1">
      <c r="A29" s="425"/>
      <c r="B29" s="508"/>
      <c r="C29" s="253" t="s">
        <v>1428</v>
      </c>
      <c r="D29" s="254" t="s">
        <v>1866</v>
      </c>
      <c r="E29" s="211">
        <v>1650</v>
      </c>
      <c r="F29" s="299"/>
      <c r="G29" s="513"/>
      <c r="H29" s="257"/>
      <c r="I29" s="254"/>
      <c r="J29" s="212"/>
      <c r="K29" s="302"/>
      <c r="L29" s="508"/>
      <c r="M29" s="257" t="s">
        <v>1747</v>
      </c>
      <c r="N29" s="254" t="s">
        <v>1143</v>
      </c>
      <c r="O29" s="212"/>
      <c r="P29" s="302"/>
      <c r="Q29" s="508"/>
      <c r="R29" s="257"/>
      <c r="S29" s="258"/>
      <c r="T29" s="212"/>
      <c r="U29" s="302"/>
      <c r="V29" s="426"/>
      <c r="W29" s="260"/>
      <c r="X29" s="261"/>
    </row>
    <row r="30" spans="1:24" s="8" customFormat="1" ht="16.5" customHeight="1">
      <c r="A30" s="425"/>
      <c r="B30" s="256"/>
      <c r="C30" s="253" t="s">
        <v>651</v>
      </c>
      <c r="D30" s="254" t="s">
        <v>1866</v>
      </c>
      <c r="E30" s="211">
        <v>4950</v>
      </c>
      <c r="F30" s="299"/>
      <c r="G30" s="513"/>
      <c r="H30" s="257"/>
      <c r="I30" s="254"/>
      <c r="J30" s="212"/>
      <c r="K30" s="302"/>
      <c r="L30" s="508"/>
      <c r="M30" s="257" t="s">
        <v>1302</v>
      </c>
      <c r="N30" s="254" t="s">
        <v>4</v>
      </c>
      <c r="O30" s="212"/>
      <c r="P30" s="302"/>
      <c r="Q30" s="256"/>
      <c r="R30" s="257"/>
      <c r="S30" s="258"/>
      <c r="T30" s="212"/>
      <c r="U30" s="302"/>
      <c r="V30" s="426"/>
      <c r="W30" s="260"/>
      <c r="X30" s="261"/>
    </row>
    <row r="31" spans="1:24" s="8" customFormat="1" ht="16.5" customHeight="1">
      <c r="A31" s="425"/>
      <c r="B31" s="256"/>
      <c r="C31" s="253" t="s">
        <v>1429</v>
      </c>
      <c r="D31" s="254" t="s">
        <v>5</v>
      </c>
      <c r="E31" s="211">
        <v>1100</v>
      </c>
      <c r="F31" s="299"/>
      <c r="G31" s="300"/>
      <c r="H31" s="257"/>
      <c r="I31" s="254"/>
      <c r="J31" s="212"/>
      <c r="K31" s="302"/>
      <c r="L31" s="256"/>
      <c r="M31" s="617" t="s">
        <v>41</v>
      </c>
      <c r="N31" s="254" t="s">
        <v>4</v>
      </c>
      <c r="O31" s="212"/>
      <c r="P31" s="302"/>
      <c r="Q31" s="256"/>
      <c r="R31" s="257"/>
      <c r="S31" s="258"/>
      <c r="T31" s="212"/>
      <c r="U31" s="302"/>
      <c r="V31" s="426"/>
      <c r="W31" s="260"/>
      <c r="X31" s="261"/>
    </row>
    <row r="32" spans="1:24" s="8" customFormat="1" ht="16.5" customHeight="1">
      <c r="A32" s="425"/>
      <c r="B32" s="256"/>
      <c r="C32" s="253" t="s">
        <v>1430</v>
      </c>
      <c r="D32" s="254" t="s">
        <v>1866</v>
      </c>
      <c r="E32" s="211">
        <v>1450</v>
      </c>
      <c r="F32" s="299"/>
      <c r="G32" s="300"/>
      <c r="H32" s="257"/>
      <c r="I32" s="254"/>
      <c r="J32" s="212"/>
      <c r="K32" s="302"/>
      <c r="L32" s="256"/>
      <c r="M32" s="257" t="s">
        <v>42</v>
      </c>
      <c r="N32" s="254" t="s">
        <v>4</v>
      </c>
      <c r="O32" s="212"/>
      <c r="P32" s="302"/>
      <c r="Q32" s="256"/>
      <c r="R32" s="257"/>
      <c r="S32" s="258"/>
      <c r="T32" s="212"/>
      <c r="U32" s="302"/>
      <c r="V32" s="426"/>
      <c r="W32" s="260"/>
      <c r="X32" s="261"/>
    </row>
    <row r="33" spans="1:24" s="8" customFormat="1" ht="16.5" customHeight="1">
      <c r="A33" s="425"/>
      <c r="B33" s="256"/>
      <c r="C33" s="253" t="s">
        <v>1431</v>
      </c>
      <c r="D33" s="254" t="s">
        <v>1874</v>
      </c>
      <c r="E33" s="211">
        <v>1650</v>
      </c>
      <c r="F33" s="299"/>
      <c r="G33" s="300"/>
      <c r="H33" s="257" t="s">
        <v>44</v>
      </c>
      <c r="I33" s="254" t="s">
        <v>36</v>
      </c>
      <c r="J33" s="212"/>
      <c r="K33" s="302"/>
      <c r="L33" s="256"/>
      <c r="M33" s="257" t="s">
        <v>44</v>
      </c>
      <c r="N33" s="254" t="s">
        <v>37</v>
      </c>
      <c r="O33" s="212"/>
      <c r="P33" s="302"/>
      <c r="Q33" s="256"/>
      <c r="R33" s="257"/>
      <c r="S33" s="258"/>
      <c r="T33" s="212"/>
      <c r="U33" s="302"/>
      <c r="V33" s="426"/>
      <c r="W33" s="260"/>
      <c r="X33" s="261"/>
    </row>
    <row r="34" spans="1:24" s="8" customFormat="1" ht="16.5" customHeight="1">
      <c r="A34" s="425"/>
      <c r="B34" s="256"/>
      <c r="C34" s="253"/>
      <c r="D34" s="254"/>
      <c r="E34" s="211"/>
      <c r="F34" s="299"/>
      <c r="G34" s="300"/>
      <c r="H34" s="257"/>
      <c r="I34" s="254"/>
      <c r="J34" s="212"/>
      <c r="K34" s="302"/>
      <c r="L34" s="256"/>
      <c r="M34" s="257"/>
      <c r="N34" s="254"/>
      <c r="O34" s="212"/>
      <c r="P34" s="302"/>
      <c r="Q34" s="256"/>
      <c r="R34" s="257"/>
      <c r="S34" s="258"/>
      <c r="T34" s="212"/>
      <c r="U34" s="302"/>
      <c r="V34" s="426"/>
      <c r="W34" s="260"/>
      <c r="X34" s="261"/>
    </row>
    <row r="35" spans="1:24" s="8" customFormat="1" ht="16.5" customHeight="1">
      <c r="A35" s="425"/>
      <c r="B35" s="256"/>
      <c r="C35" s="253"/>
      <c r="D35" s="254"/>
      <c r="E35" s="211"/>
      <c r="F35" s="299"/>
      <c r="G35" s="300"/>
      <c r="H35" s="257"/>
      <c r="I35" s="254"/>
      <c r="J35" s="212"/>
      <c r="K35" s="302"/>
      <c r="L35" s="256"/>
      <c r="M35" s="257"/>
      <c r="N35" s="254"/>
      <c r="O35" s="212"/>
      <c r="P35" s="302"/>
      <c r="Q35" s="256"/>
      <c r="R35" s="257"/>
      <c r="S35" s="258"/>
      <c r="T35" s="212"/>
      <c r="U35" s="302"/>
      <c r="V35" s="426"/>
      <c r="W35" s="260"/>
      <c r="X35" s="261"/>
    </row>
    <row r="36" spans="1:24" s="8" customFormat="1" ht="16.5" customHeight="1">
      <c r="A36" s="425"/>
      <c r="B36" s="256"/>
      <c r="C36" s="253"/>
      <c r="D36" s="254"/>
      <c r="E36" s="211"/>
      <c r="F36" s="299"/>
      <c r="G36" s="300"/>
      <c r="H36" s="257"/>
      <c r="I36" s="254"/>
      <c r="J36" s="212"/>
      <c r="K36" s="302"/>
      <c r="L36" s="256"/>
      <c r="M36" s="257"/>
      <c r="N36" s="254"/>
      <c r="O36" s="212"/>
      <c r="P36" s="302"/>
      <c r="Q36" s="256"/>
      <c r="R36" s="257"/>
      <c r="S36" s="258"/>
      <c r="T36" s="212"/>
      <c r="U36" s="302"/>
      <c r="V36" s="426"/>
      <c r="W36" s="260"/>
      <c r="X36" s="261"/>
    </row>
    <row r="37" spans="1:24" s="8" customFormat="1" ht="16.5" customHeight="1">
      <c r="A37" s="425"/>
      <c r="B37" s="256"/>
      <c r="C37" s="253"/>
      <c r="D37" s="254"/>
      <c r="E37" s="211"/>
      <c r="F37" s="299"/>
      <c r="G37" s="300"/>
      <c r="H37" s="257"/>
      <c r="I37" s="254"/>
      <c r="J37" s="212"/>
      <c r="K37" s="302"/>
      <c r="L37" s="256"/>
      <c r="M37" s="257"/>
      <c r="N37" s="254"/>
      <c r="O37" s="212"/>
      <c r="P37" s="302"/>
      <c r="Q37" s="256"/>
      <c r="R37" s="257"/>
      <c r="S37" s="258"/>
      <c r="T37" s="212"/>
      <c r="U37" s="302"/>
      <c r="V37" s="426"/>
      <c r="W37" s="260"/>
      <c r="X37" s="261"/>
    </row>
    <row r="38" spans="1:24" s="8" customFormat="1" ht="16.5" customHeight="1">
      <c r="A38" s="425"/>
      <c r="B38" s="256"/>
      <c r="C38" s="253"/>
      <c r="D38" s="254"/>
      <c r="E38" s="211"/>
      <c r="F38" s="299"/>
      <c r="G38" s="300"/>
      <c r="H38" s="257"/>
      <c r="I38" s="254"/>
      <c r="J38" s="212"/>
      <c r="K38" s="302"/>
      <c r="L38" s="256"/>
      <c r="M38" s="257"/>
      <c r="N38" s="254"/>
      <c r="O38" s="212"/>
      <c r="P38" s="302"/>
      <c r="Q38" s="256"/>
      <c r="R38" s="257"/>
      <c r="S38" s="258"/>
      <c r="T38" s="212"/>
      <c r="U38" s="302"/>
      <c r="V38" s="426"/>
      <c r="W38" s="260"/>
      <c r="X38" s="261"/>
    </row>
    <row r="39" spans="1:24" s="8" customFormat="1" ht="16.5" customHeight="1">
      <c r="A39" s="425"/>
      <c r="B39" s="256"/>
      <c r="C39" s="253"/>
      <c r="D39" s="254"/>
      <c r="E39" s="211"/>
      <c r="F39" s="299"/>
      <c r="G39" s="300"/>
      <c r="H39" s="257"/>
      <c r="I39" s="254"/>
      <c r="J39" s="212"/>
      <c r="K39" s="302"/>
      <c r="L39" s="256"/>
      <c r="M39" s="257"/>
      <c r="N39" s="254"/>
      <c r="O39" s="212"/>
      <c r="P39" s="302"/>
      <c r="Q39" s="256"/>
      <c r="R39" s="257"/>
      <c r="S39" s="258"/>
      <c r="T39" s="212"/>
      <c r="U39" s="302"/>
      <c r="V39" s="426"/>
      <c r="W39" s="260"/>
      <c r="X39" s="261"/>
    </row>
    <row r="40" spans="1:24" s="8" customFormat="1" ht="16.5" customHeight="1">
      <c r="A40" s="425"/>
      <c r="B40" s="256"/>
      <c r="C40" s="253"/>
      <c r="D40" s="254"/>
      <c r="E40" s="211"/>
      <c r="F40" s="299"/>
      <c r="G40" s="300"/>
      <c r="H40" s="257"/>
      <c r="I40" s="254"/>
      <c r="J40" s="212"/>
      <c r="K40" s="302"/>
      <c r="L40" s="256"/>
      <c r="M40" s="257"/>
      <c r="N40" s="254"/>
      <c r="O40" s="212"/>
      <c r="P40" s="302"/>
      <c r="Q40" s="256"/>
      <c r="R40" s="257"/>
      <c r="S40" s="258"/>
      <c r="T40" s="212"/>
      <c r="U40" s="302"/>
      <c r="V40" s="426"/>
      <c r="W40" s="260"/>
      <c r="X40" s="261"/>
    </row>
    <row r="41" spans="1:24" s="8" customFormat="1" ht="16.5" customHeight="1">
      <c r="A41" s="425"/>
      <c r="B41" s="256"/>
      <c r="C41" s="253"/>
      <c r="D41" s="254"/>
      <c r="E41" s="211"/>
      <c r="F41" s="299"/>
      <c r="G41" s="454"/>
      <c r="H41" s="257"/>
      <c r="I41" s="254"/>
      <c r="J41" s="212"/>
      <c r="K41" s="303"/>
      <c r="L41" s="256"/>
      <c r="M41" s="257"/>
      <c r="N41" s="254"/>
      <c r="O41" s="212"/>
      <c r="P41" s="303"/>
      <c r="Q41" s="256"/>
      <c r="R41" s="257"/>
      <c r="S41" s="258"/>
      <c r="T41" s="212"/>
      <c r="U41" s="303"/>
      <c r="V41" s="426"/>
      <c r="W41" s="260"/>
      <c r="X41" s="261"/>
    </row>
    <row r="42" spans="1:24" s="8" customFormat="1" ht="17.25" customHeight="1" thickBot="1">
      <c r="A42" s="456"/>
      <c r="B42" s="1222">
        <f>COUNTA(C8:C41)</f>
        <v>26</v>
      </c>
      <c r="C42" s="1099"/>
      <c r="D42" s="1100"/>
      <c r="E42" s="170">
        <f>SUM(E8:E41)</f>
        <v>54650</v>
      </c>
      <c r="F42" s="338">
        <f>SUM(F8:F41)</f>
        <v>0</v>
      </c>
      <c r="G42" s="1223">
        <f>COUNTA(H8:H41)</f>
        <v>6</v>
      </c>
      <c r="H42" s="1224"/>
      <c r="I42" s="1225"/>
      <c r="J42" s="105">
        <f>SUM(J8:J41)</f>
        <v>4950</v>
      </c>
      <c r="K42" s="297">
        <f>SUM(K8:K41)</f>
        <v>0</v>
      </c>
      <c r="L42" s="1101">
        <f>COUNTA(M8:M41)</f>
        <v>26</v>
      </c>
      <c r="M42" s="1102"/>
      <c r="N42" s="1103"/>
      <c r="O42" s="105">
        <f>SUM(O8:O41)</f>
        <v>0</v>
      </c>
      <c r="P42" s="297">
        <f>SUM(P8:P41)</f>
        <v>0</v>
      </c>
      <c r="Q42" s="1101">
        <f>COUNTA(R8:R41)</f>
        <v>13</v>
      </c>
      <c r="R42" s="1102"/>
      <c r="S42" s="1103"/>
      <c r="T42" s="105">
        <f>SUM(T8:T41)</f>
        <v>5700</v>
      </c>
      <c r="U42" s="298">
        <f>SUM(U8:U41)</f>
        <v>0</v>
      </c>
      <c r="V42" s="521"/>
      <c r="W42" s="70"/>
      <c r="X42" s="71"/>
    </row>
    <row r="43" spans="1:24" s="8" customFormat="1" ht="14.25" customHeight="1">
      <c r="A43" s="622"/>
      <c r="C43" s="36"/>
      <c r="D43" s="37"/>
      <c r="E43" s="38"/>
      <c r="F43" s="38"/>
      <c r="H43" s="36"/>
      <c r="I43" s="37"/>
      <c r="J43" s="38"/>
      <c r="K43" s="38"/>
      <c r="M43" s="36"/>
      <c r="N43" s="37"/>
      <c r="O43" s="38"/>
      <c r="P43" s="38"/>
      <c r="R43" s="36"/>
      <c r="S43" s="37"/>
      <c r="T43" s="38"/>
      <c r="U43" s="38"/>
      <c r="W43" s="36"/>
      <c r="X43" s="38"/>
    </row>
    <row r="44" spans="1:24" s="8" customFormat="1" ht="14.25" customHeight="1">
      <c r="A44" s="622"/>
      <c r="C44" s="36"/>
      <c r="D44" s="37"/>
      <c r="E44" s="38"/>
      <c r="F44" s="38"/>
      <c r="H44" s="36"/>
      <c r="I44" s="37"/>
      <c r="J44" s="38"/>
      <c r="K44" s="38"/>
      <c r="M44" s="36"/>
      <c r="N44" s="37"/>
      <c r="O44" s="38"/>
      <c r="P44" s="38"/>
      <c r="R44" s="36"/>
      <c r="S44" s="37"/>
      <c r="T44" s="38"/>
      <c r="U44" s="38"/>
      <c r="W44" s="36"/>
      <c r="X44" s="38"/>
    </row>
    <row r="45" spans="1:24" s="8" customFormat="1" ht="14.25" customHeight="1">
      <c r="A45" s="622"/>
      <c r="C45" s="36"/>
      <c r="D45" s="37"/>
      <c r="E45" s="38"/>
      <c r="F45" s="38"/>
      <c r="H45" s="36"/>
      <c r="I45" s="37"/>
      <c r="J45" s="38"/>
      <c r="K45" s="38"/>
      <c r="M45" s="36"/>
      <c r="N45" s="37"/>
      <c r="O45" s="38"/>
      <c r="P45" s="38"/>
      <c r="R45" s="36"/>
      <c r="S45" s="37"/>
      <c r="T45" s="38"/>
      <c r="U45" s="38"/>
      <c r="W45" s="36"/>
      <c r="X45" s="38"/>
    </row>
    <row r="46" spans="1:24" s="8" customFormat="1" ht="14.25" customHeight="1">
      <c r="A46" s="622"/>
      <c r="C46" s="36"/>
      <c r="D46" s="37"/>
      <c r="E46" s="38"/>
      <c r="F46" s="38"/>
      <c r="H46" s="36"/>
      <c r="I46" s="37"/>
      <c r="J46" s="38"/>
      <c r="K46" s="38"/>
      <c r="M46" s="36"/>
      <c r="N46" s="37"/>
      <c r="O46" s="38"/>
      <c r="P46" s="38"/>
      <c r="R46" s="36"/>
      <c r="S46" s="37"/>
      <c r="T46" s="38"/>
      <c r="U46" s="38"/>
      <c r="W46" s="36"/>
      <c r="X46" s="38"/>
    </row>
    <row r="47" spans="1:24" s="8" customFormat="1" ht="14.25" customHeight="1">
      <c r="A47" s="622"/>
      <c r="C47" s="36"/>
      <c r="D47" s="37"/>
      <c r="E47" s="38"/>
      <c r="F47" s="38"/>
      <c r="H47" s="36"/>
      <c r="I47" s="37"/>
      <c r="J47" s="38"/>
      <c r="K47" s="38"/>
      <c r="M47" s="36"/>
      <c r="N47" s="37"/>
      <c r="O47" s="38"/>
      <c r="P47" s="38"/>
      <c r="R47" s="36"/>
      <c r="S47" s="37"/>
      <c r="T47" s="38"/>
      <c r="U47" s="38"/>
      <c r="W47" s="36"/>
      <c r="X47" s="38"/>
    </row>
    <row r="48" spans="1:24" s="8" customFormat="1" ht="14.25" customHeight="1">
      <c r="A48" s="622"/>
      <c r="C48" s="36"/>
      <c r="D48" s="37"/>
      <c r="E48" s="38"/>
      <c r="F48" s="38"/>
      <c r="H48" s="36"/>
      <c r="I48" s="37"/>
      <c r="J48" s="38"/>
      <c r="K48" s="38"/>
      <c r="M48" s="36"/>
      <c r="N48" s="37"/>
      <c r="O48" s="38"/>
      <c r="P48" s="38"/>
      <c r="R48" s="36"/>
      <c r="S48" s="37"/>
      <c r="T48" s="38"/>
      <c r="U48" s="38"/>
      <c r="W48" s="36"/>
      <c r="X48" s="38"/>
    </row>
    <row r="49" spans="1:24" s="8" customFormat="1" ht="14.25" customHeight="1">
      <c r="A49" s="622"/>
      <c r="C49" s="36"/>
      <c r="D49" s="37"/>
      <c r="E49" s="38"/>
      <c r="F49" s="38"/>
      <c r="H49" s="36"/>
      <c r="I49" s="37"/>
      <c r="J49" s="38"/>
      <c r="K49" s="38"/>
      <c r="M49" s="36"/>
      <c r="N49" s="37"/>
      <c r="O49" s="38"/>
      <c r="P49" s="38"/>
      <c r="R49" s="36"/>
      <c r="S49" s="37"/>
      <c r="T49" s="38"/>
      <c r="U49" s="38"/>
      <c r="W49" s="36"/>
      <c r="X49" s="38"/>
    </row>
    <row r="50" spans="1:24" s="8" customFormat="1" ht="14.25" customHeight="1">
      <c r="A50" s="622"/>
      <c r="C50" s="36"/>
      <c r="D50" s="37"/>
      <c r="E50" s="38"/>
      <c r="F50" s="38"/>
      <c r="H50" s="36"/>
      <c r="I50" s="37"/>
      <c r="J50" s="38"/>
      <c r="K50" s="38"/>
      <c r="M50" s="36"/>
      <c r="N50" s="37"/>
      <c r="O50" s="38"/>
      <c r="P50" s="38"/>
      <c r="R50" s="36"/>
      <c r="S50" s="37"/>
      <c r="T50" s="38"/>
      <c r="U50" s="38"/>
      <c r="W50" s="36"/>
      <c r="X50" s="38"/>
    </row>
    <row r="51" spans="1:24" s="8" customFormat="1" ht="14.25" customHeight="1">
      <c r="A51" s="622"/>
      <c r="C51" s="36"/>
      <c r="D51" s="37"/>
      <c r="E51" s="38"/>
      <c r="F51" s="38"/>
      <c r="H51" s="36"/>
      <c r="I51" s="37"/>
      <c r="J51" s="38"/>
      <c r="K51" s="38"/>
      <c r="M51" s="36"/>
      <c r="N51" s="37"/>
      <c r="O51" s="38"/>
      <c r="P51" s="38"/>
      <c r="R51" s="36"/>
      <c r="S51" s="37"/>
      <c r="T51" s="38"/>
      <c r="U51" s="38"/>
      <c r="W51" s="36"/>
      <c r="X51" s="38"/>
    </row>
    <row r="52" spans="1:24" s="8" customFormat="1" ht="14.25" customHeight="1">
      <c r="A52" s="622"/>
      <c r="C52" s="36"/>
      <c r="D52" s="37"/>
      <c r="E52" s="38"/>
      <c r="F52" s="38"/>
      <c r="H52" s="36"/>
      <c r="I52" s="37"/>
      <c r="J52" s="38"/>
      <c r="K52" s="38"/>
      <c r="M52" s="36"/>
      <c r="N52" s="37"/>
      <c r="O52" s="38"/>
      <c r="P52" s="38"/>
      <c r="R52" s="36"/>
      <c r="S52" s="37"/>
      <c r="T52" s="38"/>
      <c r="U52" s="38"/>
      <c r="W52" s="36"/>
      <c r="X52" s="38"/>
    </row>
    <row r="53" spans="1:24" s="8" customFormat="1" ht="14.25" customHeight="1">
      <c r="A53" s="622"/>
      <c r="C53" s="36"/>
      <c r="D53" s="37"/>
      <c r="E53" s="38"/>
      <c r="F53" s="38"/>
      <c r="H53" s="36"/>
      <c r="I53" s="37"/>
      <c r="J53" s="38"/>
      <c r="K53" s="38"/>
      <c r="M53" s="36"/>
      <c r="N53" s="37"/>
      <c r="O53" s="38"/>
      <c r="P53" s="38"/>
      <c r="R53" s="36"/>
      <c r="S53" s="37"/>
      <c r="T53" s="38"/>
      <c r="U53" s="38"/>
      <c r="W53" s="36"/>
      <c r="X53" s="38"/>
    </row>
    <row r="54" spans="1:24" s="8" customFormat="1" ht="14.25" customHeight="1">
      <c r="A54" s="622"/>
      <c r="C54" s="36"/>
      <c r="D54" s="37"/>
      <c r="E54" s="38"/>
      <c r="F54" s="38"/>
      <c r="H54" s="36"/>
      <c r="I54" s="37"/>
      <c r="J54" s="38"/>
      <c r="K54" s="38"/>
      <c r="M54" s="36"/>
      <c r="N54" s="37"/>
      <c r="O54" s="38"/>
      <c r="P54" s="38"/>
      <c r="R54" s="36"/>
      <c r="S54" s="37"/>
      <c r="T54" s="38"/>
      <c r="U54" s="38"/>
      <c r="W54" s="36"/>
      <c r="X54" s="38"/>
    </row>
    <row r="55" spans="1:24" s="8" customFormat="1" ht="14.25" customHeight="1">
      <c r="A55" s="622"/>
      <c r="C55" s="36"/>
      <c r="D55" s="37"/>
      <c r="E55" s="38"/>
      <c r="F55" s="38"/>
      <c r="H55" s="36"/>
      <c r="I55" s="37"/>
      <c r="J55" s="38"/>
      <c r="K55" s="38"/>
      <c r="M55" s="36"/>
      <c r="N55" s="37"/>
      <c r="O55" s="38"/>
      <c r="P55" s="38"/>
      <c r="R55" s="36"/>
      <c r="S55" s="37"/>
      <c r="T55" s="38"/>
      <c r="U55" s="38"/>
      <c r="W55" s="36"/>
      <c r="X55" s="38"/>
    </row>
    <row r="56" spans="1:24" s="8" customFormat="1" ht="14.25" customHeight="1">
      <c r="A56" s="622"/>
      <c r="C56" s="36"/>
      <c r="D56" s="37"/>
      <c r="E56" s="38"/>
      <c r="F56" s="38"/>
      <c r="H56" s="36"/>
      <c r="I56" s="37"/>
      <c r="J56" s="38"/>
      <c r="K56" s="38"/>
      <c r="M56" s="144"/>
      <c r="N56" s="37"/>
      <c r="O56" s="38"/>
      <c r="P56" s="38"/>
      <c r="R56" s="144"/>
      <c r="S56" s="37"/>
      <c r="T56" s="38"/>
      <c r="U56" s="38"/>
      <c r="W56" s="36"/>
      <c r="X56" s="38"/>
    </row>
    <row r="57" spans="1:24" s="8" customFormat="1" ht="14.25" customHeight="1">
      <c r="A57" s="622"/>
      <c r="C57" s="36"/>
      <c r="D57" s="37"/>
      <c r="E57" s="38"/>
      <c r="F57" s="38"/>
      <c r="H57" s="36"/>
      <c r="I57" s="37"/>
      <c r="J57" s="38"/>
      <c r="K57" s="38"/>
      <c r="M57" s="36"/>
      <c r="N57" s="37"/>
      <c r="O57" s="38"/>
      <c r="P57" s="38"/>
      <c r="R57" s="36"/>
      <c r="S57" s="37"/>
      <c r="T57" s="38"/>
      <c r="U57" s="38"/>
      <c r="W57" s="36"/>
      <c r="X57" s="38"/>
    </row>
    <row r="58" spans="1:24" s="8" customFormat="1" ht="14.25" customHeight="1">
      <c r="A58" s="622"/>
      <c r="C58" s="36"/>
      <c r="D58" s="37"/>
      <c r="E58" s="38"/>
      <c r="F58" s="38"/>
      <c r="H58" s="36"/>
      <c r="I58" s="37"/>
      <c r="J58" s="38"/>
      <c r="K58" s="38"/>
      <c r="M58" s="36"/>
      <c r="N58" s="37"/>
      <c r="O58" s="38"/>
      <c r="P58" s="38"/>
      <c r="R58" s="36"/>
      <c r="S58" s="37"/>
      <c r="T58" s="38"/>
      <c r="U58" s="38"/>
      <c r="W58" s="36"/>
      <c r="X58" s="38"/>
    </row>
    <row r="59" spans="1:24" s="8" customFormat="1" ht="14.25" customHeight="1">
      <c r="A59" s="622"/>
      <c r="C59" s="36"/>
      <c r="D59" s="37"/>
      <c r="E59" s="38"/>
      <c r="F59" s="38"/>
      <c r="H59" s="36"/>
      <c r="I59" s="37"/>
      <c r="J59" s="38"/>
      <c r="K59" s="38"/>
      <c r="M59" s="36"/>
      <c r="N59" s="37"/>
      <c r="O59" s="38"/>
      <c r="P59" s="38"/>
      <c r="R59" s="36"/>
      <c r="S59" s="37"/>
      <c r="T59" s="38"/>
      <c r="U59" s="38"/>
      <c r="W59" s="36"/>
      <c r="X59" s="38"/>
    </row>
    <row r="60" spans="1:24" s="8" customFormat="1" ht="14.25" customHeight="1">
      <c r="A60" s="622"/>
      <c r="C60" s="36"/>
      <c r="D60" s="37"/>
      <c r="E60" s="38"/>
      <c r="F60" s="38"/>
      <c r="H60" s="36"/>
      <c r="I60" s="37"/>
      <c r="J60" s="38"/>
      <c r="K60" s="38"/>
      <c r="M60" s="36"/>
      <c r="N60" s="37"/>
      <c r="O60" s="38"/>
      <c r="P60" s="38"/>
      <c r="R60" s="36"/>
      <c r="S60" s="37"/>
      <c r="T60" s="38"/>
      <c r="U60" s="38"/>
      <c r="W60" s="36"/>
      <c r="X60" s="38"/>
    </row>
  </sheetData>
  <mergeCells count="16">
    <mergeCell ref="A6:B6"/>
    <mergeCell ref="I6:K6"/>
    <mergeCell ref="B42:D42"/>
    <mergeCell ref="G42:I42"/>
    <mergeCell ref="G6:H6"/>
    <mergeCell ref="L42:N42"/>
    <mergeCell ref="Q42:S42"/>
    <mergeCell ref="M6:N6"/>
    <mergeCell ref="V5:X5"/>
    <mergeCell ref="W6:X6"/>
    <mergeCell ref="V2:X4"/>
    <mergeCell ref="C3:H4"/>
    <mergeCell ref="K3:M4"/>
    <mergeCell ref="P1:U4"/>
    <mergeCell ref="B1:H2"/>
    <mergeCell ref="K1:M2"/>
  </mergeCells>
  <phoneticPr fontId="19"/>
  <dataValidations count="1">
    <dataValidation type="whole" operator="lessThanOrEqual" showInputMessage="1" showErrorMessage="1" sqref="F8:F41 U8:U41 P8:P41 K8:K41" xr:uid="{00000000-0002-0000-2600-000000000000}">
      <formula1>E8</formula1>
    </dataValidation>
  </dataValidations>
  <hyperlinks>
    <hyperlink ref="V5:X5" location="三河表紙!A1" display="三河表紙へ戻る" xr:uid="{00000000-0004-0000-2600-000000000000}"/>
  </hyperlinks>
  <printOptions horizontalCentered="1" verticalCentered="1"/>
  <pageMargins left="0.59055118110236227" right="0.59055118110236227" top="0.47244094488188981" bottom="0.47244094488188981" header="0.11811023622047245" footer="0.11811023622047245"/>
  <pageSetup paperSize="9" scale="83" firstPageNumber="41" orientation="landscape" useFirstPageNumber="1" horizontalDpi="4294967292" verticalDpi="400" r:id="rId1"/>
  <headerFooter alignWithMargins="0">
    <oddFooter>&amp;C－&amp;P－&amp;R中日興業（株）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7"/>
  <sheetViews>
    <sheetView showGridLines="0" workbookViewId="0"/>
  </sheetViews>
  <sheetFormatPr defaultRowHeight="13.5"/>
  <cols>
    <col min="1" max="2" width="6.375" customWidth="1"/>
    <col min="3" max="3" width="92.75" bestFit="1" customWidth="1"/>
    <col min="4" max="4" width="6.375" customWidth="1"/>
  </cols>
  <sheetData>
    <row r="1" spans="1:4">
      <c r="B1" s="925"/>
    </row>
    <row r="2" spans="1:4" ht="21">
      <c r="C2" s="926" t="s">
        <v>1820</v>
      </c>
    </row>
    <row r="3" spans="1:4" ht="18.75">
      <c r="B3" s="927"/>
    </row>
    <row r="4" spans="1:4">
      <c r="A4" s="928" t="s">
        <v>1821</v>
      </c>
    </row>
    <row r="5" spans="1:4" ht="17.25" customHeight="1">
      <c r="A5" s="928" t="s">
        <v>1822</v>
      </c>
    </row>
    <row r="6" spans="1:4">
      <c r="A6" s="928" t="s">
        <v>1823</v>
      </c>
    </row>
    <row r="7" spans="1:4" ht="17.25" customHeight="1">
      <c r="A7" s="928" t="s">
        <v>1824</v>
      </c>
    </row>
    <row r="8" spans="1:4">
      <c r="A8" s="928" t="s">
        <v>1825</v>
      </c>
    </row>
    <row r="9" spans="1:4" ht="17.25" customHeight="1">
      <c r="A9" s="928" t="s">
        <v>1826</v>
      </c>
    </row>
    <row r="10" spans="1:4">
      <c r="A10" s="928" t="s">
        <v>1827</v>
      </c>
    </row>
    <row r="11" spans="1:4">
      <c r="B11" s="928"/>
    </row>
    <row r="12" spans="1:4">
      <c r="B12" s="928"/>
    </row>
    <row r="13" spans="1:4">
      <c r="B13" s="928"/>
    </row>
    <row r="14" spans="1:4">
      <c r="B14" s="928"/>
    </row>
    <row r="15" spans="1:4">
      <c r="B15" s="929"/>
      <c r="C15" s="930"/>
      <c r="D15" s="931"/>
    </row>
    <row r="16" spans="1:4" ht="14.25">
      <c r="B16" s="932"/>
      <c r="C16" s="933" t="s">
        <v>1828</v>
      </c>
      <c r="D16" s="934"/>
    </row>
    <row r="17" spans="2:4" ht="14.25">
      <c r="B17" s="932"/>
      <c r="C17" s="933" t="s">
        <v>1829</v>
      </c>
      <c r="D17" s="934"/>
    </row>
    <row r="18" spans="2:4">
      <c r="B18" s="935"/>
      <c r="C18" s="928"/>
      <c r="D18" s="934"/>
    </row>
    <row r="19" spans="2:4">
      <c r="B19" s="936"/>
      <c r="C19" s="928" t="s">
        <v>1830</v>
      </c>
      <c r="D19" s="934"/>
    </row>
    <row r="20" spans="2:4">
      <c r="B20" s="936"/>
      <c r="C20" s="928" t="s">
        <v>1831</v>
      </c>
      <c r="D20" s="934"/>
    </row>
    <row r="21" spans="2:4">
      <c r="B21" s="936"/>
      <c r="C21" s="928" t="s">
        <v>1832</v>
      </c>
      <c r="D21" s="934"/>
    </row>
    <row r="22" spans="2:4">
      <c r="B22" s="936"/>
      <c r="C22" s="928" t="s">
        <v>1833</v>
      </c>
      <c r="D22" s="934"/>
    </row>
    <row r="23" spans="2:4">
      <c r="B23" s="936"/>
      <c r="C23" s="928" t="s">
        <v>1834</v>
      </c>
      <c r="D23" s="934"/>
    </row>
    <row r="24" spans="2:4">
      <c r="B24" s="936"/>
      <c r="C24" s="928" t="s">
        <v>1835</v>
      </c>
      <c r="D24" s="934"/>
    </row>
    <row r="25" spans="2:4">
      <c r="B25" s="936"/>
      <c r="C25" s="928" t="s">
        <v>1836</v>
      </c>
      <c r="D25" s="934"/>
    </row>
    <row r="26" spans="2:4">
      <c r="B26" s="936"/>
      <c r="C26" s="928" t="s">
        <v>1837</v>
      </c>
      <c r="D26" s="934"/>
    </row>
    <row r="27" spans="2:4">
      <c r="B27" s="936"/>
      <c r="C27" s="928" t="s">
        <v>1838</v>
      </c>
      <c r="D27" s="934"/>
    </row>
    <row r="28" spans="2:4">
      <c r="B28" s="936"/>
      <c r="C28" s="928" t="s">
        <v>1839</v>
      </c>
      <c r="D28" s="934"/>
    </row>
    <row r="29" spans="2:4">
      <c r="B29" s="936"/>
      <c r="C29" s="928" t="s">
        <v>1840</v>
      </c>
      <c r="D29" s="934"/>
    </row>
    <row r="30" spans="2:4">
      <c r="B30" s="936"/>
      <c r="C30" s="928" t="s">
        <v>1841</v>
      </c>
      <c r="D30" s="934"/>
    </row>
    <row r="31" spans="2:4">
      <c r="B31" s="936"/>
      <c r="C31" s="928" t="s">
        <v>1842</v>
      </c>
      <c r="D31" s="934"/>
    </row>
    <row r="32" spans="2:4">
      <c r="B32" s="936"/>
      <c r="C32" s="928" t="s">
        <v>1843</v>
      </c>
      <c r="D32" s="934"/>
    </row>
    <row r="33" spans="2:4">
      <c r="B33" s="937"/>
      <c r="C33" s="938"/>
      <c r="D33" s="939"/>
    </row>
    <row r="34" spans="2:4">
      <c r="B34" s="928"/>
    </row>
    <row r="35" spans="2:4">
      <c r="B35" s="928"/>
    </row>
    <row r="36" spans="2:4">
      <c r="B36" s="928"/>
    </row>
    <row r="37" spans="2:4">
      <c r="B37" s="928"/>
    </row>
    <row r="38" spans="2:4">
      <c r="B38" s="940"/>
    </row>
    <row r="39" spans="2:4">
      <c r="B39" s="824"/>
    </row>
    <row r="40" spans="2:4">
      <c r="B40" s="941"/>
    </row>
    <row r="41" spans="2:4">
      <c r="B41" s="824"/>
    </row>
    <row r="42" spans="2:4">
      <c r="B42" s="928"/>
    </row>
    <row r="43" spans="2:4">
      <c r="B43" s="928"/>
    </row>
    <row r="44" spans="2:4">
      <c r="B44" s="928"/>
    </row>
    <row r="45" spans="2:4">
      <c r="B45" s="928"/>
    </row>
    <row r="46" spans="2:4">
      <c r="B46" s="928"/>
    </row>
    <row r="47" spans="2:4">
      <c r="B47" s="928"/>
    </row>
  </sheetData>
  <phoneticPr fontId="7"/>
  <pageMargins left="0.69" right="0.33" top="0.54" bottom="0.28000000000000003" header="0.51200000000000001" footer="0.27"/>
  <pageSetup paperSize="9" scale="85"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X37"/>
  <sheetViews>
    <sheetView showZeros="0" zoomScale="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F17+U17+F28+K28+U28+U37+F37</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t="e">
        <f>F17+#REF!+U17+F28+#REF!+K28+U28+F37+#REF!+U37</f>
        <v>#REF!</v>
      </c>
      <c r="L4" s="1139"/>
      <c r="M4" s="1140" t="s">
        <v>237</v>
      </c>
      <c r="N4" s="232"/>
      <c r="O4" s="222"/>
      <c r="P4" s="1130"/>
      <c r="Q4" s="1130"/>
      <c r="R4" s="1130"/>
      <c r="S4" s="1130"/>
      <c r="T4" s="1130"/>
      <c r="U4" s="1131"/>
      <c r="V4" s="1218"/>
      <c r="W4" s="1219"/>
      <c r="X4" s="1220"/>
    </row>
    <row r="5" spans="1:24" ht="15" customHeight="1">
      <c r="A5" s="9"/>
      <c r="B5" s="716"/>
      <c r="C5" s="22"/>
      <c r="D5" s="22"/>
      <c r="E5" s="30"/>
      <c r="F5" s="717"/>
      <c r="G5" s="9"/>
      <c r="H5" s="30"/>
      <c r="I5" s="30"/>
      <c r="J5" s="22"/>
      <c r="K5" s="22"/>
      <c r="L5" s="30"/>
      <c r="M5" s="22"/>
      <c r="N5" s="146"/>
      <c r="O5" s="146"/>
      <c r="P5" s="441"/>
      <c r="Q5" s="30"/>
      <c r="R5" s="22"/>
      <c r="S5" s="146"/>
      <c r="T5" s="146"/>
      <c r="U5" s="441"/>
      <c r="V5" s="1221" t="s">
        <v>1579</v>
      </c>
      <c r="W5" s="1221"/>
      <c r="X5" s="1221"/>
    </row>
    <row r="6" spans="1:24" s="9" customFormat="1" ht="21" customHeight="1" thickBot="1">
      <c r="A6" s="1213" t="s">
        <v>1580</v>
      </c>
      <c r="B6" s="1214"/>
      <c r="C6" s="235" t="s">
        <v>18</v>
      </c>
      <c r="D6" s="236"/>
      <c r="E6" s="237"/>
      <c r="F6" s="417"/>
      <c r="G6" s="1291">
        <f>E17+J17+O17+T17</f>
        <v>9400</v>
      </c>
      <c r="H6" s="1292"/>
      <c r="I6" s="718"/>
      <c r="J6" s="238"/>
      <c r="K6" s="238"/>
      <c r="L6" s="418"/>
      <c r="M6" s="419"/>
      <c r="N6" s="182"/>
      <c r="O6" s="238"/>
      <c r="P6" s="238"/>
      <c r="Q6" s="238"/>
      <c r="R6" s="240"/>
      <c r="S6" s="182"/>
      <c r="T6" s="238"/>
      <c r="U6" s="238"/>
      <c r="V6" s="238"/>
      <c r="W6" s="1096">
        <f>三河表紙!U36</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9" customFormat="1" ht="19.5" customHeight="1">
      <c r="A8" s="719"/>
      <c r="B8" s="720"/>
      <c r="C8" s="721" t="s">
        <v>1432</v>
      </c>
      <c r="D8" s="254" t="s">
        <v>1874</v>
      </c>
      <c r="E8" s="211">
        <v>1650</v>
      </c>
      <c r="F8" s="299"/>
      <c r="G8" s="300"/>
      <c r="H8" s="257" t="s">
        <v>47</v>
      </c>
      <c r="I8" s="254" t="s">
        <v>48</v>
      </c>
      <c r="J8" s="212" t="s">
        <v>26</v>
      </c>
      <c r="K8" s="301"/>
      <c r="L8" s="256"/>
      <c r="M8" s="257" t="s">
        <v>47</v>
      </c>
      <c r="N8" s="254" t="s">
        <v>49</v>
      </c>
      <c r="O8" s="212"/>
      <c r="P8" s="301"/>
      <c r="Q8" s="256"/>
      <c r="R8" s="257"/>
      <c r="S8" s="258"/>
      <c r="T8" s="212"/>
      <c r="U8" s="301"/>
      <c r="V8" s="722"/>
      <c r="W8" s="723"/>
      <c r="X8" s="724"/>
    </row>
    <row r="9" spans="1:24" s="9" customFormat="1" ht="19.5" customHeight="1">
      <c r="A9" s="725"/>
      <c r="B9" s="726"/>
      <c r="C9" s="727" t="s">
        <v>1433</v>
      </c>
      <c r="D9" s="254" t="s">
        <v>1874</v>
      </c>
      <c r="E9" s="211">
        <v>1500</v>
      </c>
      <c r="F9" s="299"/>
      <c r="G9" s="300"/>
      <c r="H9" s="257" t="s">
        <v>50</v>
      </c>
      <c r="I9" s="254" t="s">
        <v>45</v>
      </c>
      <c r="J9" s="212" t="s">
        <v>24</v>
      </c>
      <c r="K9" s="302"/>
      <c r="L9" s="256"/>
      <c r="M9" s="257" t="s">
        <v>50</v>
      </c>
      <c r="N9" s="254" t="s">
        <v>46</v>
      </c>
      <c r="O9" s="212"/>
      <c r="P9" s="302"/>
      <c r="Q9" s="256"/>
      <c r="R9" s="257"/>
      <c r="S9" s="258"/>
      <c r="T9" s="212"/>
      <c r="U9" s="302"/>
      <c r="V9" s="722"/>
      <c r="W9" s="723"/>
      <c r="X9" s="724"/>
    </row>
    <row r="10" spans="1:24" s="9" customFormat="1" ht="19.5" customHeight="1">
      <c r="A10" s="725"/>
      <c r="B10" s="726"/>
      <c r="C10" s="727" t="s">
        <v>1434</v>
      </c>
      <c r="D10" s="333" t="s">
        <v>52</v>
      </c>
      <c r="E10" s="211">
        <v>750</v>
      </c>
      <c r="F10" s="299"/>
      <c r="G10" s="300"/>
      <c r="H10" s="257" t="s">
        <v>53</v>
      </c>
      <c r="I10" s="254" t="s">
        <v>54</v>
      </c>
      <c r="J10" s="212" t="s">
        <v>1122</v>
      </c>
      <c r="K10" s="302"/>
      <c r="L10" s="256"/>
      <c r="M10" s="257" t="s">
        <v>53</v>
      </c>
      <c r="N10" s="254" t="s">
        <v>1132</v>
      </c>
      <c r="O10" s="212"/>
      <c r="P10" s="302"/>
      <c r="Q10" s="256"/>
      <c r="R10" s="257"/>
      <c r="S10" s="258"/>
      <c r="T10" s="212"/>
      <c r="U10" s="302"/>
      <c r="V10" s="722"/>
      <c r="W10" s="723"/>
      <c r="X10" s="724"/>
    </row>
    <row r="11" spans="1:24" s="8" customFormat="1" ht="18.75" customHeight="1">
      <c r="A11" s="728"/>
      <c r="B11" s="256"/>
      <c r="C11" s="253" t="s">
        <v>1435</v>
      </c>
      <c r="D11" s="254" t="s">
        <v>1874</v>
      </c>
      <c r="E11" s="211">
        <v>1950</v>
      </c>
      <c r="F11" s="299"/>
      <c r="G11" s="300"/>
      <c r="H11" s="257" t="s">
        <v>55</v>
      </c>
      <c r="I11" s="254" t="s">
        <v>45</v>
      </c>
      <c r="J11" s="212" t="s">
        <v>24</v>
      </c>
      <c r="K11" s="302"/>
      <c r="L11" s="256"/>
      <c r="M11" s="257" t="s">
        <v>55</v>
      </c>
      <c r="N11" s="254" t="s">
        <v>46</v>
      </c>
      <c r="O11" s="212"/>
      <c r="P11" s="302"/>
      <c r="Q11" s="256"/>
      <c r="R11" s="257"/>
      <c r="S11" s="258"/>
      <c r="T11" s="212"/>
      <c r="U11" s="302"/>
      <c r="V11" s="426"/>
      <c r="W11" s="615"/>
      <c r="X11" s="616"/>
    </row>
    <row r="12" spans="1:24" s="8" customFormat="1" ht="18.75" customHeight="1">
      <c r="A12" s="624"/>
      <c r="B12" s="256"/>
      <c r="C12" s="253" t="s">
        <v>1436</v>
      </c>
      <c r="D12" s="254" t="s">
        <v>1874</v>
      </c>
      <c r="E12" s="211">
        <v>950</v>
      </c>
      <c r="F12" s="299"/>
      <c r="G12" s="300"/>
      <c r="H12" s="257" t="s">
        <v>1436</v>
      </c>
      <c r="I12" s="254" t="s">
        <v>45</v>
      </c>
      <c r="J12" s="212" t="s">
        <v>24</v>
      </c>
      <c r="K12" s="302"/>
      <c r="L12" s="256"/>
      <c r="M12" s="257" t="s">
        <v>1436</v>
      </c>
      <c r="N12" s="254" t="s">
        <v>46</v>
      </c>
      <c r="O12" s="212"/>
      <c r="P12" s="302"/>
      <c r="Q12" s="256"/>
      <c r="R12" s="257" t="s">
        <v>1436</v>
      </c>
      <c r="S12" s="258"/>
      <c r="T12" s="212">
        <v>450</v>
      </c>
      <c r="U12" s="302"/>
      <c r="V12" s="692"/>
      <c r="W12" s="276"/>
      <c r="X12" s="291"/>
    </row>
    <row r="13" spans="1:24" s="8" customFormat="1" ht="18.75" customHeight="1">
      <c r="A13" s="624"/>
      <c r="B13" s="729"/>
      <c r="C13" s="253" t="s">
        <v>165</v>
      </c>
      <c r="D13" s="333" t="s">
        <v>52</v>
      </c>
      <c r="E13" s="211">
        <v>400</v>
      </c>
      <c r="F13" s="299"/>
      <c r="G13" s="300"/>
      <c r="H13" s="257" t="s">
        <v>56</v>
      </c>
      <c r="I13" s="254" t="s">
        <v>1357</v>
      </c>
      <c r="J13" s="212" t="s">
        <v>57</v>
      </c>
      <c r="K13" s="302"/>
      <c r="L13" s="256"/>
      <c r="M13" s="257" t="s">
        <v>56</v>
      </c>
      <c r="N13" s="254" t="s">
        <v>1358</v>
      </c>
      <c r="O13" s="212"/>
      <c r="P13" s="302"/>
      <c r="Q13" s="256"/>
      <c r="R13" s="257"/>
      <c r="S13" s="258"/>
      <c r="T13" s="212"/>
      <c r="U13" s="302"/>
      <c r="V13" s="263"/>
      <c r="W13" s="276"/>
      <c r="X13" s="430"/>
    </row>
    <row r="14" spans="1:24" s="8" customFormat="1" ht="18.75" customHeight="1">
      <c r="A14" s="728"/>
      <c r="B14" s="256"/>
      <c r="C14" s="253" t="s">
        <v>58</v>
      </c>
      <c r="D14" s="254" t="s">
        <v>622</v>
      </c>
      <c r="E14" s="211">
        <v>200</v>
      </c>
      <c r="F14" s="299"/>
      <c r="G14" s="300"/>
      <c r="H14" s="257" t="s">
        <v>1148</v>
      </c>
      <c r="I14" s="254" t="s">
        <v>59</v>
      </c>
      <c r="J14" s="212" t="s">
        <v>60</v>
      </c>
      <c r="K14" s="302"/>
      <c r="L14" s="256"/>
      <c r="M14" s="257" t="s">
        <v>1148</v>
      </c>
      <c r="N14" s="254" t="s">
        <v>61</v>
      </c>
      <c r="O14" s="212"/>
      <c r="P14" s="302"/>
      <c r="Q14" s="256"/>
      <c r="R14" s="257"/>
      <c r="S14" s="258"/>
      <c r="T14" s="212"/>
      <c r="U14" s="302"/>
      <c r="V14" s="426"/>
      <c r="W14" s="615"/>
      <c r="X14" s="616"/>
    </row>
    <row r="15" spans="1:24" s="8" customFormat="1" ht="18.75" customHeight="1">
      <c r="A15" s="728"/>
      <c r="B15" s="729"/>
      <c r="C15" s="253" t="s">
        <v>1437</v>
      </c>
      <c r="D15" s="254" t="s">
        <v>1874</v>
      </c>
      <c r="E15" s="211">
        <v>550</v>
      </c>
      <c r="F15" s="299"/>
      <c r="G15" s="300"/>
      <c r="H15" s="257" t="s">
        <v>62</v>
      </c>
      <c r="I15" s="254" t="s">
        <v>54</v>
      </c>
      <c r="J15" s="212" t="s">
        <v>1122</v>
      </c>
      <c r="K15" s="302"/>
      <c r="L15" s="256"/>
      <c r="M15" s="257" t="s">
        <v>62</v>
      </c>
      <c r="N15" s="254" t="s">
        <v>1132</v>
      </c>
      <c r="O15" s="212"/>
      <c r="P15" s="302"/>
      <c r="Q15" s="256"/>
      <c r="R15" s="257"/>
      <c r="S15" s="258"/>
      <c r="T15" s="212"/>
      <c r="U15" s="302"/>
      <c r="V15" s="463"/>
      <c r="W15" s="447"/>
      <c r="X15" s="810"/>
    </row>
    <row r="16" spans="1:24" s="8" customFormat="1" ht="18.75" customHeight="1">
      <c r="A16" s="728"/>
      <c r="B16" s="342"/>
      <c r="C16" s="253" t="s">
        <v>63</v>
      </c>
      <c r="D16" s="333" t="s">
        <v>64</v>
      </c>
      <c r="E16" s="211">
        <v>1000</v>
      </c>
      <c r="F16" s="299"/>
      <c r="G16" s="469"/>
      <c r="H16" s="257" t="s">
        <v>65</v>
      </c>
      <c r="I16" s="254" t="s">
        <v>66</v>
      </c>
      <c r="J16" s="212"/>
      <c r="K16" s="303"/>
      <c r="L16" s="256"/>
      <c r="M16" s="257" t="s">
        <v>65</v>
      </c>
      <c r="N16" s="254" t="s">
        <v>67</v>
      </c>
      <c r="O16" s="212"/>
      <c r="P16" s="303"/>
      <c r="Q16" s="256"/>
      <c r="R16" s="257"/>
      <c r="S16" s="258"/>
      <c r="T16" s="212"/>
      <c r="U16" s="303"/>
      <c r="V16" s="692"/>
      <c r="W16" s="615"/>
      <c r="X16" s="616"/>
    </row>
    <row r="17" spans="1:24" s="8" customFormat="1" ht="19.5" customHeight="1" thickBot="1">
      <c r="A17" s="456"/>
      <c r="B17" s="1222">
        <f>COUNTA(C8:C16)</f>
        <v>9</v>
      </c>
      <c r="C17" s="1099"/>
      <c r="D17" s="1100"/>
      <c r="E17" s="170">
        <f>SUM(E8:E16)</f>
        <v>8950</v>
      </c>
      <c r="F17" s="338">
        <f>SUM(F8:F16)</f>
        <v>0</v>
      </c>
      <c r="G17" s="1223">
        <f>COUNTA(H8:H16)</f>
        <v>9</v>
      </c>
      <c r="H17" s="1224"/>
      <c r="I17" s="1225"/>
      <c r="J17" s="105"/>
      <c r="K17" s="486"/>
      <c r="L17" s="1101">
        <f>COUNTA(M8:M16)</f>
        <v>9</v>
      </c>
      <c r="M17" s="1102"/>
      <c r="N17" s="1103"/>
      <c r="O17" s="105"/>
      <c r="P17" s="487"/>
      <c r="Q17" s="1101">
        <f>COUNTA(R8:R16)</f>
        <v>1</v>
      </c>
      <c r="R17" s="1102"/>
      <c r="S17" s="1103"/>
      <c r="T17" s="105">
        <f>SUM(T8:T16)</f>
        <v>450</v>
      </c>
      <c r="U17" s="298">
        <f>SUM(U8:U16)</f>
        <v>0</v>
      </c>
      <c r="V17" s="521"/>
      <c r="W17" s="621"/>
      <c r="X17" s="458"/>
    </row>
    <row r="18" spans="1:24" s="8" customFormat="1" ht="18.75" customHeight="1">
      <c r="A18" s="425"/>
      <c r="B18" s="256"/>
      <c r="C18" s="253"/>
      <c r="D18" s="254"/>
      <c r="E18" s="211"/>
      <c r="F18" s="730"/>
      <c r="G18" s="731"/>
      <c r="H18" s="257"/>
      <c r="I18" s="254"/>
      <c r="J18" s="212"/>
      <c r="K18" s="265"/>
      <c r="L18" s="256"/>
      <c r="M18" s="257"/>
      <c r="N18" s="254"/>
      <c r="O18" s="212"/>
      <c r="P18" s="255"/>
      <c r="Q18" s="256"/>
      <c r="R18" s="257"/>
      <c r="S18" s="258"/>
      <c r="T18" s="212"/>
      <c r="U18" s="732"/>
      <c r="V18" s="426"/>
      <c r="W18" s="615"/>
      <c r="X18" s="616"/>
    </row>
    <row r="19" spans="1:24" s="8" customFormat="1" ht="19.5" customHeight="1" thickBot="1">
      <c r="A19" s="456"/>
      <c r="B19" s="1222">
        <f>豊田!B42+豊田・みよし・額田郡!B17</f>
        <v>35</v>
      </c>
      <c r="C19" s="1099"/>
      <c r="D19" s="1100"/>
      <c r="E19" s="170">
        <f>豊田!E42+豊田・みよし・額田郡!E17</f>
        <v>63600</v>
      </c>
      <c r="F19" s="338">
        <f>豊田!F42+豊田・みよし・額田郡!F17</f>
        <v>0</v>
      </c>
      <c r="G19" s="1223">
        <f>豊田!G42+豊田・みよし・額田郡!G17</f>
        <v>15</v>
      </c>
      <c r="H19" s="1224"/>
      <c r="I19" s="1225"/>
      <c r="J19" s="105">
        <f>豊田!J42+豊田・みよし・額田郡!J17</f>
        <v>4950</v>
      </c>
      <c r="K19" s="297">
        <f>豊田!K42+豊田・みよし・額田郡!K17</f>
        <v>0</v>
      </c>
      <c r="L19" s="1101">
        <f>豊田!L42+豊田・みよし・額田郡!L17</f>
        <v>35</v>
      </c>
      <c r="M19" s="1102"/>
      <c r="N19" s="1103"/>
      <c r="O19" s="105">
        <f>豊田!O42+豊田・みよし・額田郡!O17</f>
        <v>0</v>
      </c>
      <c r="P19" s="297">
        <f>豊田!P42+豊田・みよし・額田郡!P17</f>
        <v>0</v>
      </c>
      <c r="Q19" s="1101">
        <f>豊田!Q42+豊田・みよし・額田郡!Q17</f>
        <v>14</v>
      </c>
      <c r="R19" s="1102"/>
      <c r="S19" s="1103"/>
      <c r="T19" s="105">
        <f>豊田!T42+豊田・みよし・額田郡!T17</f>
        <v>6150</v>
      </c>
      <c r="U19" s="298">
        <f>豊田!U42+豊田・みよし・額田郡!U17</f>
        <v>0</v>
      </c>
      <c r="V19" s="521"/>
      <c r="W19" s="621"/>
      <c r="X19" s="458"/>
    </row>
    <row r="20" spans="1:24" ht="15" customHeight="1">
      <c r="A20" s="266"/>
      <c r="B20" s="266"/>
      <c r="C20" s="267"/>
      <c r="D20" s="268"/>
      <c r="E20" s="269"/>
      <c r="F20" s="269"/>
      <c r="G20" s="269"/>
      <c r="H20" s="267"/>
      <c r="I20" s="270"/>
      <c r="J20" s="271"/>
      <c r="K20" s="269"/>
      <c r="L20" s="269"/>
      <c r="M20" s="267"/>
      <c r="N20" s="270"/>
      <c r="O20" s="271"/>
      <c r="P20" s="271"/>
      <c r="Q20" s="269"/>
      <c r="R20" s="267"/>
      <c r="S20" s="270"/>
      <c r="T20" s="271"/>
      <c r="U20" s="271"/>
      <c r="V20" s="1221" t="s">
        <v>1579</v>
      </c>
      <c r="W20" s="1221"/>
      <c r="X20" s="1221"/>
    </row>
    <row r="21" spans="1:24" s="9" customFormat="1" ht="21" customHeight="1" thickBot="1">
      <c r="A21" s="1213" t="s">
        <v>1580</v>
      </c>
      <c r="B21" s="1214"/>
      <c r="C21" s="235" t="s">
        <v>68</v>
      </c>
      <c r="D21" s="236"/>
      <c r="E21" s="237"/>
      <c r="F21" s="417"/>
      <c r="G21" s="1105" t="s">
        <v>771</v>
      </c>
      <c r="H21" s="1106"/>
      <c r="I21" s="1104">
        <f>E28+J28+O28+T28</f>
        <v>11000</v>
      </c>
      <c r="J21" s="1104"/>
      <c r="K21" s="1104"/>
      <c r="L21" s="418"/>
      <c r="M21" s="419"/>
      <c r="N21" s="182"/>
      <c r="O21" s="238"/>
      <c r="P21" s="238"/>
      <c r="Q21" s="238"/>
      <c r="R21" s="240"/>
      <c r="S21" s="182"/>
      <c r="T21" s="238"/>
      <c r="U21" s="238"/>
      <c r="V21" s="238"/>
      <c r="W21" s="1096">
        <f>三河表紙!U36</f>
        <v>45778</v>
      </c>
      <c r="X21" s="1097"/>
    </row>
    <row r="22" spans="1:24" s="9" customFormat="1" ht="19.5" customHeight="1">
      <c r="A22" s="420" t="s">
        <v>1069</v>
      </c>
      <c r="B22" s="421" t="s">
        <v>232</v>
      </c>
      <c r="C22" s="422"/>
      <c r="D22" s="423"/>
      <c r="E22" s="424"/>
      <c r="F22" s="245" t="s">
        <v>1070</v>
      </c>
      <c r="G22" s="178" t="s">
        <v>233</v>
      </c>
      <c r="H22" s="178"/>
      <c r="I22" s="247"/>
      <c r="J22" s="248"/>
      <c r="K22" s="246" t="s">
        <v>1070</v>
      </c>
      <c r="L22" s="179" t="s">
        <v>236</v>
      </c>
      <c r="M22" s="178"/>
      <c r="N22" s="247"/>
      <c r="O22" s="248"/>
      <c r="P22" s="246" t="s">
        <v>1070</v>
      </c>
      <c r="Q22" s="179" t="s">
        <v>355</v>
      </c>
      <c r="R22" s="178"/>
      <c r="S22" s="247"/>
      <c r="T22" s="248"/>
      <c r="U22" s="246" t="s">
        <v>1070</v>
      </c>
      <c r="V22" s="179" t="s">
        <v>1071</v>
      </c>
      <c r="W22" s="178"/>
      <c r="X22" s="251"/>
    </row>
    <row r="23" spans="1:24" s="8" customFormat="1" ht="18.75" customHeight="1">
      <c r="A23" s="1293"/>
      <c r="B23" s="445"/>
      <c r="C23" s="578" t="s">
        <v>1438</v>
      </c>
      <c r="D23" s="254" t="s">
        <v>1866</v>
      </c>
      <c r="E23" s="211">
        <v>3700</v>
      </c>
      <c r="F23" s="299"/>
      <c r="G23" s="734"/>
      <c r="H23" s="566" t="s">
        <v>1929</v>
      </c>
      <c r="I23" s="579"/>
      <c r="J23" s="583">
        <v>1350</v>
      </c>
      <c r="K23" s="301"/>
      <c r="L23" s="445"/>
      <c r="M23" s="566" t="s">
        <v>69</v>
      </c>
      <c r="N23" s="579" t="s">
        <v>1093</v>
      </c>
      <c r="O23" s="583"/>
      <c r="P23" s="301"/>
      <c r="Q23" s="445"/>
      <c r="R23" s="566" t="s">
        <v>1438</v>
      </c>
      <c r="S23" s="567"/>
      <c r="T23" s="583">
        <v>550</v>
      </c>
      <c r="U23" s="301"/>
      <c r="V23" s="692"/>
      <c r="W23" s="276"/>
      <c r="X23" s="291"/>
    </row>
    <row r="24" spans="1:24" s="8" customFormat="1" ht="18.75" customHeight="1">
      <c r="A24" s="1294"/>
      <c r="B24" s="256"/>
      <c r="C24" s="253" t="s">
        <v>1440</v>
      </c>
      <c r="D24" s="254" t="s">
        <v>1866</v>
      </c>
      <c r="E24" s="211">
        <v>1350</v>
      </c>
      <c r="F24" s="299"/>
      <c r="G24" s="300"/>
      <c r="H24" s="257"/>
      <c r="I24" s="254"/>
      <c r="J24" s="212"/>
      <c r="K24" s="302"/>
      <c r="L24" s="256"/>
      <c r="M24" s="257" t="s">
        <v>70</v>
      </c>
      <c r="N24" s="254" t="s">
        <v>1181</v>
      </c>
      <c r="O24" s="212"/>
      <c r="P24" s="302"/>
      <c r="Q24" s="256"/>
      <c r="R24" s="257"/>
      <c r="S24" s="258"/>
      <c r="T24" s="212"/>
      <c r="U24" s="302"/>
      <c r="V24" s="694"/>
      <c r="W24" s="276"/>
      <c r="X24" s="430"/>
    </row>
    <row r="25" spans="1:24" s="8" customFormat="1" ht="18.75" customHeight="1">
      <c r="A25" s="1295"/>
      <c r="B25" s="256"/>
      <c r="C25" s="253" t="s">
        <v>1439</v>
      </c>
      <c r="D25" s="254" t="s">
        <v>1866</v>
      </c>
      <c r="E25" s="211">
        <v>4050</v>
      </c>
      <c r="F25" s="299"/>
      <c r="G25" s="300"/>
      <c r="H25" s="257"/>
      <c r="I25" s="510"/>
      <c r="J25" s="212" t="s">
        <v>71</v>
      </c>
      <c r="K25" s="302"/>
      <c r="L25" s="256"/>
      <c r="M25" s="257" t="s">
        <v>72</v>
      </c>
      <c r="N25" s="254" t="s">
        <v>1129</v>
      </c>
      <c r="O25" s="212"/>
      <c r="P25" s="302"/>
      <c r="Q25" s="256"/>
      <c r="R25" s="257"/>
      <c r="S25" s="560"/>
      <c r="T25" s="212"/>
      <c r="U25" s="302"/>
      <c r="V25" s="426"/>
      <c r="W25" s="615"/>
      <c r="X25" s="616"/>
    </row>
    <row r="26" spans="1:24" s="8" customFormat="1" ht="18.75" customHeight="1">
      <c r="A26" s="562"/>
      <c r="B26" s="256"/>
      <c r="C26" s="253"/>
      <c r="D26" s="510"/>
      <c r="E26" s="211"/>
      <c r="F26" s="299"/>
      <c r="G26" s="300"/>
      <c r="H26" s="257"/>
      <c r="I26" s="510"/>
      <c r="J26" s="212"/>
      <c r="K26" s="302"/>
      <c r="L26" s="256"/>
      <c r="M26" s="257"/>
      <c r="N26" s="510"/>
      <c r="O26" s="212"/>
      <c r="P26" s="302"/>
      <c r="Q26" s="256"/>
      <c r="R26" s="257"/>
      <c r="S26" s="560"/>
      <c r="T26" s="212"/>
      <c r="U26" s="302"/>
      <c r="V26" s="426"/>
      <c r="W26" s="615"/>
      <c r="X26" s="616"/>
    </row>
    <row r="27" spans="1:24" s="8" customFormat="1" ht="18.75" customHeight="1">
      <c r="A27" s="425"/>
      <c r="B27" s="465"/>
      <c r="C27" s="466"/>
      <c r="D27" s="444"/>
      <c r="E27" s="467"/>
      <c r="F27" s="468"/>
      <c r="G27" s="469"/>
      <c r="H27" s="470"/>
      <c r="I27" s="444"/>
      <c r="J27" s="471"/>
      <c r="K27" s="472"/>
      <c r="L27" s="465"/>
      <c r="M27" s="470"/>
      <c r="N27" s="444"/>
      <c r="O27" s="471"/>
      <c r="P27" s="472"/>
      <c r="Q27" s="465"/>
      <c r="R27" s="470"/>
      <c r="S27" s="473"/>
      <c r="T27" s="471"/>
      <c r="U27" s="472"/>
      <c r="V27" s="426"/>
      <c r="W27" s="615"/>
      <c r="X27" s="616"/>
    </row>
    <row r="28" spans="1:24" s="8" customFormat="1" ht="19.5" customHeight="1" thickBot="1">
      <c r="A28" s="456"/>
      <c r="B28" s="1222">
        <f>COUNTA(C23:C27)</f>
        <v>3</v>
      </c>
      <c r="C28" s="1099"/>
      <c r="D28" s="1100"/>
      <c r="E28" s="170">
        <f>SUM(E23:E27)</f>
        <v>9100</v>
      </c>
      <c r="F28" s="338">
        <f>SUM(F23:F27)</f>
        <v>0</v>
      </c>
      <c r="G28" s="1223">
        <f>COUNTA(H23:H27)</f>
        <v>1</v>
      </c>
      <c r="H28" s="1224"/>
      <c r="I28" s="1225"/>
      <c r="J28" s="105">
        <f>SUM(J23:J27)</f>
        <v>1350</v>
      </c>
      <c r="K28" s="297">
        <f>SUM(K23:K27)</f>
        <v>0</v>
      </c>
      <c r="L28" s="1101">
        <f>COUNTA(M23:M27)</f>
        <v>3</v>
      </c>
      <c r="M28" s="1102"/>
      <c r="N28" s="1103"/>
      <c r="O28" s="105"/>
      <c r="P28" s="487"/>
      <c r="Q28" s="1101">
        <f>COUNTA(R23:R27)</f>
        <v>1</v>
      </c>
      <c r="R28" s="1102"/>
      <c r="S28" s="1103"/>
      <c r="T28" s="105">
        <f>SUM(T23:T27)</f>
        <v>550</v>
      </c>
      <c r="U28" s="298">
        <f>SUM(U23:U27)</f>
        <v>0</v>
      </c>
      <c r="V28" s="521"/>
      <c r="W28" s="621"/>
      <c r="X28" s="458"/>
    </row>
    <row r="29" spans="1:24" ht="15" customHeight="1">
      <c r="A29" s="266"/>
      <c r="B29" s="266"/>
      <c r="C29" s="267"/>
      <c r="D29" s="268"/>
      <c r="E29" s="269"/>
      <c r="F29" s="269"/>
      <c r="G29" s="269"/>
      <c r="H29" s="267"/>
      <c r="I29" s="270"/>
      <c r="J29" s="271"/>
      <c r="K29" s="269"/>
      <c r="L29" s="269"/>
      <c r="M29" s="267"/>
      <c r="N29" s="270"/>
      <c r="O29" s="271"/>
      <c r="P29" s="271"/>
      <c r="Q29" s="269"/>
      <c r="R29" s="267"/>
      <c r="S29" s="270"/>
      <c r="T29" s="271"/>
      <c r="U29" s="271"/>
      <c r="V29" s="1221" t="s">
        <v>1579</v>
      </c>
      <c r="W29" s="1221"/>
      <c r="X29" s="1221"/>
    </row>
    <row r="30" spans="1:24" s="9" customFormat="1" ht="21" customHeight="1" thickBot="1">
      <c r="A30" s="1213" t="s">
        <v>1580</v>
      </c>
      <c r="B30" s="1214"/>
      <c r="C30" s="235" t="s">
        <v>73</v>
      </c>
      <c r="D30" s="236"/>
      <c r="E30" s="237"/>
      <c r="F30" s="417"/>
      <c r="G30" s="1105" t="s">
        <v>771</v>
      </c>
      <c r="H30" s="1106"/>
      <c r="I30" s="1104">
        <f>E37+J37+O37+T37</f>
        <v>5850</v>
      </c>
      <c r="J30" s="1104"/>
      <c r="K30" s="1104"/>
      <c r="L30" s="418"/>
      <c r="M30" s="419"/>
      <c r="N30" s="182"/>
      <c r="O30" s="238"/>
      <c r="P30" s="238"/>
      <c r="Q30" s="238"/>
      <c r="R30" s="240"/>
      <c r="S30" s="182"/>
      <c r="T30" s="238"/>
      <c r="U30" s="238"/>
      <c r="V30" s="238"/>
      <c r="W30" s="1096">
        <f>三河表紙!U36</f>
        <v>45778</v>
      </c>
      <c r="X30" s="1097"/>
    </row>
    <row r="31" spans="1:24" s="9" customFormat="1" ht="19.5" customHeight="1">
      <c r="A31" s="420" t="s">
        <v>1069</v>
      </c>
      <c r="B31" s="421" t="s">
        <v>232</v>
      </c>
      <c r="C31" s="422"/>
      <c r="D31" s="423"/>
      <c r="E31" s="424"/>
      <c r="F31" s="245" t="s">
        <v>1070</v>
      </c>
      <c r="G31" s="178" t="s">
        <v>233</v>
      </c>
      <c r="H31" s="178"/>
      <c r="I31" s="247"/>
      <c r="J31" s="248"/>
      <c r="K31" s="246" t="s">
        <v>1070</v>
      </c>
      <c r="L31" s="179" t="s">
        <v>236</v>
      </c>
      <c r="M31" s="178"/>
      <c r="N31" s="247"/>
      <c r="O31" s="248"/>
      <c r="P31" s="246" t="s">
        <v>1070</v>
      </c>
      <c r="Q31" s="179" t="s">
        <v>355</v>
      </c>
      <c r="R31" s="178"/>
      <c r="S31" s="247"/>
      <c r="T31" s="248"/>
      <c r="U31" s="246" t="s">
        <v>1070</v>
      </c>
      <c r="V31" s="179" t="s">
        <v>1071</v>
      </c>
      <c r="W31" s="178"/>
      <c r="X31" s="251"/>
    </row>
    <row r="32" spans="1:24" s="8" customFormat="1" ht="18.75" customHeight="1">
      <c r="A32" s="733" t="s">
        <v>74</v>
      </c>
      <c r="B32" s="465"/>
      <c r="C32" s="466" t="s">
        <v>1441</v>
      </c>
      <c r="D32" s="735" t="s">
        <v>1877</v>
      </c>
      <c r="E32" s="211">
        <v>5550</v>
      </c>
      <c r="F32" s="501"/>
      <c r="G32" s="734"/>
      <c r="H32" s="470" t="s">
        <v>75</v>
      </c>
      <c r="I32" s="444" t="s">
        <v>54</v>
      </c>
      <c r="J32" s="471" t="s">
        <v>1122</v>
      </c>
      <c r="K32" s="505"/>
      <c r="L32" s="465"/>
      <c r="M32" s="470" t="s">
        <v>75</v>
      </c>
      <c r="N32" s="444" t="s">
        <v>1132</v>
      </c>
      <c r="O32" s="471"/>
      <c r="P32" s="505"/>
      <c r="Q32" s="465"/>
      <c r="R32" s="470" t="s">
        <v>1441</v>
      </c>
      <c r="S32" s="473"/>
      <c r="T32" s="471">
        <v>300</v>
      </c>
      <c r="U32" s="505"/>
      <c r="V32" s="692" t="s">
        <v>1442</v>
      </c>
      <c r="W32" s="260"/>
      <c r="X32" s="261"/>
    </row>
    <row r="33" spans="1:24" s="8" customFormat="1" ht="18.75" customHeight="1">
      <c r="A33" s="733"/>
      <c r="B33" s="522"/>
      <c r="C33" s="523"/>
      <c r="D33" s="525"/>
      <c r="E33" s="183"/>
      <c r="F33" s="512"/>
      <c r="G33" s="443"/>
      <c r="H33" s="524"/>
      <c r="I33" s="525"/>
      <c r="J33" s="526" t="s">
        <v>76</v>
      </c>
      <c r="K33" s="515"/>
      <c r="L33" s="522"/>
      <c r="M33" s="524"/>
      <c r="N33" s="525"/>
      <c r="O33" s="526"/>
      <c r="P33" s="515"/>
      <c r="Q33" s="522"/>
      <c r="R33" s="524"/>
      <c r="S33" s="611"/>
      <c r="T33" s="526"/>
      <c r="U33" s="515"/>
      <c r="V33" s="263"/>
      <c r="W33" s="429" t="s">
        <v>1901</v>
      </c>
      <c r="X33" s="261"/>
    </row>
    <row r="34" spans="1:24" s="8" customFormat="1" ht="18.75" customHeight="1">
      <c r="A34" s="624"/>
      <c r="B34" s="508"/>
      <c r="C34" s="509"/>
      <c r="D34" s="510"/>
      <c r="E34" s="511"/>
      <c r="F34" s="299"/>
      <c r="G34" s="513"/>
      <c r="H34" s="514"/>
      <c r="I34" s="510"/>
      <c r="J34" s="433" t="s">
        <v>77</v>
      </c>
      <c r="K34" s="302"/>
      <c r="L34" s="508"/>
      <c r="M34" s="514"/>
      <c r="N34" s="510"/>
      <c r="O34" s="433"/>
      <c r="P34" s="302"/>
      <c r="Q34" s="508"/>
      <c r="R34" s="514"/>
      <c r="S34" s="560"/>
      <c r="T34" s="433"/>
      <c r="U34" s="302"/>
      <c r="V34" s="263"/>
      <c r="W34" s="429" t="s">
        <v>2074</v>
      </c>
      <c r="X34" s="261"/>
    </row>
    <row r="35" spans="1:24" s="8" customFormat="1" ht="18.75" customHeight="1">
      <c r="A35" s="425"/>
      <c r="B35" s="256"/>
      <c r="C35" s="253"/>
      <c r="D35" s="254"/>
      <c r="E35" s="211"/>
      <c r="F35" s="299"/>
      <c r="G35" s="300"/>
      <c r="H35" s="257"/>
      <c r="I35" s="254"/>
      <c r="J35" s="212"/>
      <c r="K35" s="302"/>
      <c r="L35" s="256"/>
      <c r="M35" s="257"/>
      <c r="N35" s="254"/>
      <c r="O35" s="212"/>
      <c r="P35" s="302"/>
      <c r="Q35" s="256"/>
      <c r="R35" s="257"/>
      <c r="S35" s="258"/>
      <c r="T35" s="212"/>
      <c r="U35" s="302"/>
      <c r="V35" s="263"/>
      <c r="W35" s="429" t="s">
        <v>1174</v>
      </c>
      <c r="X35" s="261"/>
    </row>
    <row r="36" spans="1:24" s="8" customFormat="1" ht="18.75" customHeight="1">
      <c r="A36" s="425"/>
      <c r="B36" s="256"/>
      <c r="C36" s="253"/>
      <c r="D36" s="254"/>
      <c r="E36" s="467"/>
      <c r="F36" s="468"/>
      <c r="G36" s="469"/>
      <c r="H36" s="470"/>
      <c r="I36" s="444"/>
      <c r="J36" s="471"/>
      <c r="K36" s="472"/>
      <c r="L36" s="465"/>
      <c r="M36" s="470"/>
      <c r="N36" s="444"/>
      <c r="O36" s="471"/>
      <c r="P36" s="472"/>
      <c r="Q36" s="465"/>
      <c r="R36" s="470"/>
      <c r="S36" s="473"/>
      <c r="T36" s="471"/>
      <c r="U36" s="472"/>
      <c r="V36" s="426"/>
      <c r="W36" s="452" t="s">
        <v>350</v>
      </c>
      <c r="X36" s="616"/>
    </row>
    <row r="37" spans="1:24" s="8" customFormat="1" ht="19.5" customHeight="1" thickBot="1">
      <c r="A37" s="456"/>
      <c r="B37" s="1222">
        <f>COUNTA(C32:C36)</f>
        <v>1</v>
      </c>
      <c r="C37" s="1099"/>
      <c r="D37" s="1100"/>
      <c r="E37" s="170">
        <f>SUM(E32:E36)</f>
        <v>5550</v>
      </c>
      <c r="F37" s="338">
        <f>SUM(F32:F36)</f>
        <v>0</v>
      </c>
      <c r="G37" s="1223">
        <f>COUNTA(H32:H36)</f>
        <v>1</v>
      </c>
      <c r="H37" s="1224"/>
      <c r="I37" s="1225"/>
      <c r="J37" s="105"/>
      <c r="K37" s="486"/>
      <c r="L37" s="1101">
        <f>COUNTA(M32:M36)</f>
        <v>1</v>
      </c>
      <c r="M37" s="1102"/>
      <c r="N37" s="1103"/>
      <c r="O37" s="105"/>
      <c r="P37" s="487"/>
      <c r="Q37" s="1101">
        <f>COUNTA(R32:R36)</f>
        <v>1</v>
      </c>
      <c r="R37" s="1102"/>
      <c r="S37" s="1103"/>
      <c r="T37" s="105">
        <f>SUM(T32:T36)</f>
        <v>300</v>
      </c>
      <c r="U37" s="298">
        <f>SUM(U32:U36)</f>
        <v>0</v>
      </c>
      <c r="V37" s="521"/>
      <c r="W37" s="621"/>
      <c r="X37" s="458"/>
    </row>
  </sheetData>
  <mergeCells count="37">
    <mergeCell ref="W30:X30"/>
    <mergeCell ref="L19:N19"/>
    <mergeCell ref="L28:N28"/>
    <mergeCell ref="W21:X21"/>
    <mergeCell ref="Q17:S17"/>
    <mergeCell ref="L17:N17"/>
    <mergeCell ref="Q37:S37"/>
    <mergeCell ref="Q19:S19"/>
    <mergeCell ref="Q28:S28"/>
    <mergeCell ref="B37:D37"/>
    <mergeCell ref="G37:I37"/>
    <mergeCell ref="L37:N37"/>
    <mergeCell ref="G28:I28"/>
    <mergeCell ref="G21:H21"/>
    <mergeCell ref="G30:H30"/>
    <mergeCell ref="G19:I19"/>
    <mergeCell ref="I21:K21"/>
    <mergeCell ref="I30:K30"/>
    <mergeCell ref="A21:B21"/>
    <mergeCell ref="A30:B30"/>
    <mergeCell ref="A23:A25"/>
    <mergeCell ref="B19:D19"/>
    <mergeCell ref="V5:X5"/>
    <mergeCell ref="V20:X20"/>
    <mergeCell ref="V29:X29"/>
    <mergeCell ref="B1:H2"/>
    <mergeCell ref="K1:M2"/>
    <mergeCell ref="V2:X4"/>
    <mergeCell ref="C3:H4"/>
    <mergeCell ref="K3:M4"/>
    <mergeCell ref="P1:U4"/>
    <mergeCell ref="W6:X6"/>
    <mergeCell ref="G6:H6"/>
    <mergeCell ref="G17:I17"/>
    <mergeCell ref="A6:B6"/>
    <mergeCell ref="B28:D28"/>
    <mergeCell ref="B17:D17"/>
  </mergeCells>
  <phoneticPr fontId="19"/>
  <dataValidations count="1">
    <dataValidation type="whole" operator="lessThanOrEqual" showInputMessage="1" showErrorMessage="1" sqref="F8:F16 K8:K16 P8:P16 U8:U16 F23:F27 K23:K27 P23:P27 U23:U27 F32:F36 K32:K36 P32:P36 U32:U36" xr:uid="{00000000-0002-0000-2700-000000000000}">
      <formula1>E8</formula1>
    </dataValidation>
  </dataValidations>
  <hyperlinks>
    <hyperlink ref="V5:X5" location="三河表紙!A1" display="三河表紙へ戻る" xr:uid="{00000000-0004-0000-2700-000000000000}"/>
    <hyperlink ref="V20:X20" location="三河表紙!A1" display="三河表紙へ戻る" xr:uid="{00000000-0004-0000-2700-000001000000}"/>
    <hyperlink ref="V29:X29" location="三河表紙!A1" display="三河表紙へ戻る" xr:uid="{00000000-0004-0000-2700-000002000000}"/>
  </hyperlinks>
  <printOptions horizontalCentered="1" verticalCentered="1"/>
  <pageMargins left="0.59055118110236227" right="0.59055118110236227" top="0.47244094488188981" bottom="0.47244094488188981" header="0.11811023622047245" footer="0.11811023622047245"/>
  <pageSetup paperSize="9" scale="84" firstPageNumber="42" orientation="landscape" useFirstPageNumber="1" horizontalDpi="4294967292" verticalDpi="400" r:id="rId1"/>
  <headerFooter alignWithMargins="0">
    <oddFooter>&amp;C－&amp;P－&amp;R中日興業（株）</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X37"/>
  <sheetViews>
    <sheetView showZeros="0" zoomScale="75" workbookViewId="0"/>
  </sheetViews>
  <sheetFormatPr defaultRowHeight="15" customHeight="1"/>
  <cols>
    <col min="1" max="1" width="6.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F37+K37+P37+U37</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t="e">
        <f>F37+#REF!+K37+P37+U37</f>
        <v>#REF!</v>
      </c>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21" customHeight="1" thickBot="1">
      <c r="A6" s="1213" t="s">
        <v>1580</v>
      </c>
      <c r="B6" s="1214"/>
      <c r="C6" s="235" t="s">
        <v>78</v>
      </c>
      <c r="D6" s="236"/>
      <c r="E6" s="237"/>
      <c r="F6" s="417"/>
      <c r="G6" s="1105" t="s">
        <v>771</v>
      </c>
      <c r="H6" s="1106"/>
      <c r="I6" s="1104">
        <f>E37+J37+O37+T37</f>
        <v>66450</v>
      </c>
      <c r="J6" s="1104"/>
      <c r="K6" s="1104"/>
      <c r="L6" s="418"/>
      <c r="M6" s="419"/>
      <c r="N6" s="182"/>
      <c r="O6" s="238"/>
      <c r="P6" s="238"/>
      <c r="Q6" s="238"/>
      <c r="R6" s="240"/>
      <c r="S6" s="182"/>
      <c r="T6" s="238"/>
      <c r="U6" s="238"/>
      <c r="V6" s="238"/>
      <c r="W6" s="1096">
        <f>三河表紙!U36</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256"/>
      <c r="C8" s="253" t="s">
        <v>1446</v>
      </c>
      <c r="D8" s="254" t="s">
        <v>1866</v>
      </c>
      <c r="E8" s="211">
        <v>2800</v>
      </c>
      <c r="F8" s="299"/>
      <c r="G8" s="443"/>
      <c r="H8" s="257" t="s">
        <v>79</v>
      </c>
      <c r="I8" s="254"/>
      <c r="J8" s="212">
        <v>350</v>
      </c>
      <c r="K8" s="301"/>
      <c r="L8" s="256"/>
      <c r="M8" s="257" t="s">
        <v>1447</v>
      </c>
      <c r="N8" s="254"/>
      <c r="O8" s="212">
        <v>1300</v>
      </c>
      <c r="P8" s="301"/>
      <c r="Q8" s="256"/>
      <c r="R8" s="257" t="s">
        <v>1448</v>
      </c>
      <c r="S8" s="258"/>
      <c r="T8" s="212">
        <v>300</v>
      </c>
      <c r="U8" s="301"/>
      <c r="V8" s="426"/>
      <c r="W8" s="615"/>
      <c r="X8" s="616"/>
    </row>
    <row r="9" spans="1:24" s="8" customFormat="1" ht="18.75" customHeight="1">
      <c r="A9" s="425"/>
      <c r="B9" s="256"/>
      <c r="C9" s="253" t="s">
        <v>1927</v>
      </c>
      <c r="D9" s="254" t="s">
        <v>1925</v>
      </c>
      <c r="E9" s="211">
        <v>2050</v>
      </c>
      <c r="F9" s="299"/>
      <c r="G9" s="300"/>
      <c r="H9" s="257" t="s">
        <v>81</v>
      </c>
      <c r="I9" s="254"/>
      <c r="J9" s="212">
        <v>1750</v>
      </c>
      <c r="K9" s="302"/>
      <c r="L9" s="256"/>
      <c r="M9" s="257" t="s">
        <v>1734</v>
      </c>
      <c r="N9" s="254" t="s">
        <v>1143</v>
      </c>
      <c r="O9" s="212"/>
      <c r="P9" s="302"/>
      <c r="Q9" s="256"/>
      <c r="R9" s="257" t="s">
        <v>1450</v>
      </c>
      <c r="S9" s="258"/>
      <c r="T9" s="212">
        <v>400</v>
      </c>
      <c r="U9" s="302"/>
      <c r="V9" s="692" t="s">
        <v>82</v>
      </c>
      <c r="W9" s="276"/>
      <c r="X9" s="274"/>
    </row>
    <row r="10" spans="1:24" s="8" customFormat="1" ht="18.75" customHeight="1">
      <c r="A10" s="425"/>
      <c r="B10" s="256"/>
      <c r="C10" s="253" t="s">
        <v>1449</v>
      </c>
      <c r="D10" s="254" t="s">
        <v>1926</v>
      </c>
      <c r="E10" s="211">
        <v>2950</v>
      </c>
      <c r="F10" s="299"/>
      <c r="G10" s="300"/>
      <c r="H10" s="257" t="s">
        <v>83</v>
      </c>
      <c r="I10" s="254"/>
      <c r="J10" s="212">
        <v>350</v>
      </c>
      <c r="K10" s="302"/>
      <c r="L10" s="256"/>
      <c r="M10" s="257" t="s">
        <v>1928</v>
      </c>
      <c r="N10" s="254" t="s">
        <v>1143</v>
      </c>
      <c r="O10" s="212"/>
      <c r="P10" s="302"/>
      <c r="Q10" s="256"/>
      <c r="R10" s="257" t="s">
        <v>84</v>
      </c>
      <c r="S10" s="258"/>
      <c r="T10" s="212">
        <v>1100</v>
      </c>
      <c r="U10" s="302"/>
      <c r="V10" s="694"/>
      <c r="W10" s="262" t="s">
        <v>1937</v>
      </c>
      <c r="X10" s="274"/>
    </row>
    <row r="11" spans="1:24" s="8" customFormat="1" ht="18.75" customHeight="1">
      <c r="A11" s="425"/>
      <c r="B11" s="256"/>
      <c r="C11" s="253" t="s">
        <v>1448</v>
      </c>
      <c r="D11" s="254" t="s">
        <v>1925</v>
      </c>
      <c r="E11" s="211">
        <v>3000</v>
      </c>
      <c r="F11" s="299"/>
      <c r="G11" s="300"/>
      <c r="H11" s="257" t="s">
        <v>84</v>
      </c>
      <c r="I11" s="254"/>
      <c r="J11" s="212">
        <v>1400</v>
      </c>
      <c r="K11" s="302"/>
      <c r="L11" s="256"/>
      <c r="M11" s="257" t="s">
        <v>1735</v>
      </c>
      <c r="N11" s="254" t="s">
        <v>1143</v>
      </c>
      <c r="O11" s="212"/>
      <c r="P11" s="302"/>
      <c r="Q11" s="256"/>
      <c r="R11" s="257" t="s">
        <v>1453</v>
      </c>
      <c r="S11" s="258"/>
      <c r="T11" s="212">
        <v>600</v>
      </c>
      <c r="U11" s="302"/>
      <c r="V11" s="694"/>
      <c r="W11" s="262"/>
      <c r="X11" s="430" t="s">
        <v>85</v>
      </c>
    </row>
    <row r="12" spans="1:24" s="8" customFormat="1" ht="18.75" customHeight="1">
      <c r="A12" s="425"/>
      <c r="B12" s="256"/>
      <c r="C12" s="253" t="s">
        <v>1451</v>
      </c>
      <c r="D12" s="254" t="s">
        <v>1926</v>
      </c>
      <c r="E12" s="211">
        <v>1900</v>
      </c>
      <c r="F12" s="299"/>
      <c r="G12" s="300"/>
      <c r="H12" s="257" t="s">
        <v>1150</v>
      </c>
      <c r="I12" s="254"/>
      <c r="J12" s="212">
        <v>300</v>
      </c>
      <c r="K12" s="302"/>
      <c r="L12" s="256"/>
      <c r="M12" s="257" t="s">
        <v>79</v>
      </c>
      <c r="N12" s="254" t="s">
        <v>1143</v>
      </c>
      <c r="O12" s="212"/>
      <c r="P12" s="302"/>
      <c r="Q12" s="256"/>
      <c r="R12" s="257" t="s">
        <v>532</v>
      </c>
      <c r="S12" s="258"/>
      <c r="T12" s="212">
        <v>650</v>
      </c>
      <c r="U12" s="302"/>
      <c r="V12" s="694"/>
      <c r="W12" s="262"/>
      <c r="X12" s="291"/>
    </row>
    <row r="13" spans="1:24" s="8" customFormat="1" ht="18.75" customHeight="1">
      <c r="A13" s="425"/>
      <c r="B13" s="256"/>
      <c r="C13" s="253" t="s">
        <v>1450</v>
      </c>
      <c r="D13" s="254" t="s">
        <v>1925</v>
      </c>
      <c r="E13" s="211">
        <v>2850</v>
      </c>
      <c r="F13" s="299"/>
      <c r="G13" s="300"/>
      <c r="H13" s="257" t="s">
        <v>1448</v>
      </c>
      <c r="I13" s="254"/>
      <c r="J13" s="212">
        <v>450</v>
      </c>
      <c r="K13" s="302"/>
      <c r="L13" s="256"/>
      <c r="M13" s="257" t="s">
        <v>1757</v>
      </c>
      <c r="N13" s="254" t="s">
        <v>1143</v>
      </c>
      <c r="O13" s="212"/>
      <c r="P13" s="302"/>
      <c r="Q13" s="256"/>
      <c r="R13" s="257"/>
      <c r="S13" s="258"/>
      <c r="T13" s="212"/>
      <c r="U13" s="302"/>
      <c r="V13" s="692"/>
      <c r="W13" s="275"/>
      <c r="X13" s="291"/>
    </row>
    <row r="14" spans="1:24" s="8" customFormat="1" ht="18.75" customHeight="1">
      <c r="A14" s="425"/>
      <c r="B14" s="256"/>
      <c r="C14" s="253" t="s">
        <v>1452</v>
      </c>
      <c r="D14" s="254" t="s">
        <v>1925</v>
      </c>
      <c r="E14" s="211">
        <v>8650</v>
      </c>
      <c r="F14" s="299"/>
      <c r="G14" s="300"/>
      <c r="H14" s="257"/>
      <c r="I14" s="254"/>
      <c r="J14" s="212"/>
      <c r="K14" s="302"/>
      <c r="L14" s="256"/>
      <c r="M14" s="257" t="s">
        <v>86</v>
      </c>
      <c r="N14" s="254" t="s">
        <v>1143</v>
      </c>
      <c r="O14" s="212"/>
      <c r="P14" s="302"/>
      <c r="Q14" s="256"/>
      <c r="R14" s="257"/>
      <c r="S14" s="258"/>
      <c r="T14" s="212"/>
      <c r="U14" s="302"/>
      <c r="V14" s="694"/>
      <c r="W14" s="276"/>
      <c r="X14" s="430"/>
    </row>
    <row r="15" spans="1:24" s="8" customFormat="1" ht="18.75" customHeight="1">
      <c r="A15" s="425"/>
      <c r="B15" s="256"/>
      <c r="C15" s="253" t="s">
        <v>1454</v>
      </c>
      <c r="D15" s="254" t="s">
        <v>1926</v>
      </c>
      <c r="E15" s="211">
        <v>1650</v>
      </c>
      <c r="F15" s="299"/>
      <c r="G15" s="300"/>
      <c r="H15" s="257"/>
      <c r="I15" s="254"/>
      <c r="J15" s="212"/>
      <c r="K15" s="302"/>
      <c r="L15" s="256"/>
      <c r="M15" s="257"/>
      <c r="N15" s="254"/>
      <c r="O15" s="212"/>
      <c r="P15" s="302"/>
      <c r="Q15" s="256"/>
      <c r="R15" s="257"/>
      <c r="S15" s="258"/>
      <c r="T15" s="212"/>
      <c r="U15" s="302"/>
      <c r="V15" s="426"/>
      <c r="W15" s="260"/>
      <c r="X15" s="261"/>
    </row>
    <row r="16" spans="1:24" s="8" customFormat="1" ht="18.75" customHeight="1">
      <c r="A16" s="425"/>
      <c r="B16" s="256"/>
      <c r="C16" s="253" t="s">
        <v>87</v>
      </c>
      <c r="D16" s="254" t="s">
        <v>1926</v>
      </c>
      <c r="E16" s="211">
        <v>1350</v>
      </c>
      <c r="F16" s="299"/>
      <c r="G16" s="300"/>
      <c r="H16" s="257"/>
      <c r="I16" s="254"/>
      <c r="J16" s="212" t="s">
        <v>1122</v>
      </c>
      <c r="K16" s="302"/>
      <c r="L16" s="256"/>
      <c r="M16" s="257"/>
      <c r="N16" s="254"/>
      <c r="O16" s="212"/>
      <c r="P16" s="302"/>
      <c r="Q16" s="256"/>
      <c r="R16" s="257"/>
      <c r="S16" s="258"/>
      <c r="T16" s="212"/>
      <c r="U16" s="302"/>
      <c r="V16" s="426"/>
      <c r="W16" s="260"/>
      <c r="X16" s="261"/>
    </row>
    <row r="17" spans="1:24" s="8" customFormat="1" ht="18.75" customHeight="1">
      <c r="A17" s="425"/>
      <c r="B17" s="256"/>
      <c r="C17" s="253" t="s">
        <v>1455</v>
      </c>
      <c r="D17" s="254" t="s">
        <v>1603</v>
      </c>
      <c r="E17" s="211">
        <v>700</v>
      </c>
      <c r="F17" s="299"/>
      <c r="G17" s="300"/>
      <c r="H17" s="257"/>
      <c r="I17" s="254"/>
      <c r="J17" s="212" t="s">
        <v>89</v>
      </c>
      <c r="K17" s="302"/>
      <c r="L17" s="256"/>
      <c r="M17" s="257" t="s">
        <v>88</v>
      </c>
      <c r="N17" s="254" t="s">
        <v>1143</v>
      </c>
      <c r="O17" s="212"/>
      <c r="P17" s="302"/>
      <c r="Q17" s="256"/>
      <c r="R17" s="257"/>
      <c r="S17" s="258"/>
      <c r="T17" s="212"/>
      <c r="U17" s="302"/>
      <c r="V17" s="426"/>
      <c r="W17" s="260"/>
      <c r="X17" s="261"/>
    </row>
    <row r="18" spans="1:24" s="8" customFormat="1" ht="18.75" customHeight="1">
      <c r="A18" s="425"/>
      <c r="B18" s="256"/>
      <c r="C18" s="253" t="s">
        <v>1456</v>
      </c>
      <c r="D18" s="254" t="s">
        <v>1925</v>
      </c>
      <c r="E18" s="211">
        <v>1450</v>
      </c>
      <c r="F18" s="299"/>
      <c r="G18" s="300"/>
      <c r="H18" s="257"/>
      <c r="I18" s="254"/>
      <c r="J18" s="212" t="s">
        <v>71</v>
      </c>
      <c r="K18" s="302"/>
      <c r="L18" s="256"/>
      <c r="M18" s="257" t="s">
        <v>90</v>
      </c>
      <c r="N18" s="254" t="s">
        <v>1143</v>
      </c>
      <c r="O18" s="212"/>
      <c r="P18" s="302"/>
      <c r="Q18" s="256"/>
      <c r="R18" s="257"/>
      <c r="S18" s="258"/>
      <c r="T18" s="212"/>
      <c r="U18" s="302"/>
      <c r="V18" s="426"/>
      <c r="W18" s="260"/>
      <c r="X18" s="261"/>
    </row>
    <row r="19" spans="1:24" s="8" customFormat="1" ht="18.75" customHeight="1">
      <c r="A19" s="425"/>
      <c r="B19" s="256"/>
      <c r="C19" s="253" t="s">
        <v>2004</v>
      </c>
      <c r="D19" s="254" t="s">
        <v>1925</v>
      </c>
      <c r="E19" s="211">
        <v>900</v>
      </c>
      <c r="F19" s="299"/>
      <c r="G19" s="300"/>
      <c r="H19" s="257"/>
      <c r="I19" s="254"/>
      <c r="J19" s="212" t="s">
        <v>57</v>
      </c>
      <c r="K19" s="302"/>
      <c r="L19" s="256"/>
      <c r="M19" s="257" t="s">
        <v>2004</v>
      </c>
      <c r="N19" s="254" t="s">
        <v>1143</v>
      </c>
      <c r="O19" s="212"/>
      <c r="P19" s="302"/>
      <c r="Q19" s="256"/>
      <c r="R19" s="257"/>
      <c r="S19" s="258"/>
      <c r="T19" s="212"/>
      <c r="U19" s="302"/>
      <c r="V19" s="426"/>
      <c r="W19" s="260"/>
      <c r="X19" s="261"/>
    </row>
    <row r="20" spans="1:24" s="8" customFormat="1" ht="18.75" customHeight="1">
      <c r="A20" s="425"/>
      <c r="B20" s="256"/>
      <c r="C20" s="253" t="s">
        <v>1447</v>
      </c>
      <c r="D20" s="254" t="s">
        <v>1926</v>
      </c>
      <c r="E20" s="211">
        <v>1550</v>
      </c>
      <c r="F20" s="299"/>
      <c r="G20" s="300"/>
      <c r="H20" s="257"/>
      <c r="I20" s="254"/>
      <c r="J20" s="212"/>
      <c r="K20" s="302"/>
      <c r="L20" s="256"/>
      <c r="M20" s="257"/>
      <c r="N20" s="254"/>
      <c r="O20" s="212"/>
      <c r="P20" s="302"/>
      <c r="Q20" s="256"/>
      <c r="R20" s="257"/>
      <c r="S20" s="258"/>
      <c r="T20" s="212"/>
      <c r="U20" s="302"/>
      <c r="V20" s="426"/>
      <c r="W20" s="260"/>
      <c r="X20" s="261"/>
    </row>
    <row r="21" spans="1:24" s="8" customFormat="1" ht="18.75" customHeight="1">
      <c r="A21" s="425"/>
      <c r="B21" s="256"/>
      <c r="C21" s="253" t="s">
        <v>1457</v>
      </c>
      <c r="D21" s="254" t="s">
        <v>1925</v>
      </c>
      <c r="E21" s="211">
        <v>1350</v>
      </c>
      <c r="F21" s="299"/>
      <c r="G21" s="300"/>
      <c r="H21" s="257"/>
      <c r="I21" s="254"/>
      <c r="J21" s="212"/>
      <c r="K21" s="302"/>
      <c r="L21" s="256"/>
      <c r="M21" s="257" t="s">
        <v>91</v>
      </c>
      <c r="N21" s="254" t="s">
        <v>1143</v>
      </c>
      <c r="O21" s="212"/>
      <c r="P21" s="302"/>
      <c r="Q21" s="256"/>
      <c r="R21" s="257"/>
      <c r="S21" s="258"/>
      <c r="T21" s="212"/>
      <c r="U21" s="302"/>
      <c r="V21" s="426"/>
      <c r="W21" s="260"/>
      <c r="X21" s="261"/>
    </row>
    <row r="22" spans="1:24" s="8" customFormat="1" ht="18.75" customHeight="1">
      <c r="A22" s="425"/>
      <c r="B22" s="256"/>
      <c r="C22" s="253" t="s">
        <v>1458</v>
      </c>
      <c r="D22" s="254" t="s">
        <v>1925</v>
      </c>
      <c r="E22" s="211">
        <v>1550</v>
      </c>
      <c r="F22" s="299"/>
      <c r="G22" s="300"/>
      <c r="H22" s="257"/>
      <c r="I22" s="254"/>
      <c r="J22" s="212"/>
      <c r="K22" s="302"/>
      <c r="L22" s="256"/>
      <c r="M22" s="257" t="s">
        <v>92</v>
      </c>
      <c r="N22" s="254" t="s">
        <v>1143</v>
      </c>
      <c r="O22" s="212"/>
      <c r="P22" s="302"/>
      <c r="Q22" s="256"/>
      <c r="R22" s="257"/>
      <c r="S22" s="258"/>
      <c r="T22" s="212"/>
      <c r="U22" s="302"/>
      <c r="V22" s="426"/>
      <c r="W22" s="260"/>
      <c r="X22" s="261"/>
    </row>
    <row r="23" spans="1:24" s="8" customFormat="1" ht="18.75" customHeight="1">
      <c r="A23" s="425"/>
      <c r="B23" s="256"/>
      <c r="C23" s="253" t="s">
        <v>1459</v>
      </c>
      <c r="D23" s="254" t="s">
        <v>1925</v>
      </c>
      <c r="E23" s="211">
        <v>2150</v>
      </c>
      <c r="F23" s="299"/>
      <c r="G23" s="300"/>
      <c r="H23" s="257"/>
      <c r="I23" s="254"/>
      <c r="J23" s="212"/>
      <c r="K23" s="302"/>
      <c r="L23" s="256"/>
      <c r="M23" s="257" t="s">
        <v>1736</v>
      </c>
      <c r="N23" s="254" t="s">
        <v>1143</v>
      </c>
      <c r="O23" s="212"/>
      <c r="P23" s="302"/>
      <c r="Q23" s="256"/>
      <c r="R23" s="257"/>
      <c r="S23" s="258"/>
      <c r="T23" s="212"/>
      <c r="U23" s="302"/>
      <c r="V23" s="426"/>
      <c r="W23" s="260"/>
      <c r="X23" s="261"/>
    </row>
    <row r="24" spans="1:24" s="8" customFormat="1" ht="18.75" customHeight="1">
      <c r="A24" s="425"/>
      <c r="B24" s="256"/>
      <c r="C24" s="253" t="s">
        <v>1460</v>
      </c>
      <c r="D24" s="254" t="s">
        <v>1925</v>
      </c>
      <c r="E24" s="211">
        <v>1400</v>
      </c>
      <c r="F24" s="299"/>
      <c r="G24" s="300"/>
      <c r="H24" s="257"/>
      <c r="I24" s="254"/>
      <c r="J24" s="212"/>
      <c r="K24" s="302"/>
      <c r="L24" s="256"/>
      <c r="M24" s="257" t="s">
        <v>1737</v>
      </c>
      <c r="N24" s="254" t="s">
        <v>1143</v>
      </c>
      <c r="O24" s="212"/>
      <c r="P24" s="302"/>
      <c r="Q24" s="256"/>
      <c r="R24" s="257"/>
      <c r="S24" s="258"/>
      <c r="T24" s="212"/>
      <c r="U24" s="302"/>
      <c r="V24" s="426"/>
      <c r="W24" s="260"/>
      <c r="X24" s="261"/>
    </row>
    <row r="25" spans="1:24" s="8" customFormat="1" ht="18.75" customHeight="1">
      <c r="A25" s="425"/>
      <c r="B25" s="256"/>
      <c r="C25" s="253" t="s">
        <v>1461</v>
      </c>
      <c r="D25" s="254" t="s">
        <v>1925</v>
      </c>
      <c r="E25" s="211">
        <v>1400</v>
      </c>
      <c r="F25" s="299"/>
      <c r="G25" s="300"/>
      <c r="H25" s="257"/>
      <c r="I25" s="254"/>
      <c r="J25" s="212"/>
      <c r="K25" s="302"/>
      <c r="L25" s="256"/>
      <c r="M25" s="257" t="s">
        <v>1738</v>
      </c>
      <c r="N25" s="254" t="s">
        <v>1143</v>
      </c>
      <c r="O25" s="212"/>
      <c r="P25" s="302"/>
      <c r="Q25" s="256"/>
      <c r="R25" s="257"/>
      <c r="S25" s="258"/>
      <c r="T25" s="212"/>
      <c r="U25" s="302"/>
      <c r="V25" s="426"/>
      <c r="W25" s="260"/>
      <c r="X25" s="261"/>
    </row>
    <row r="26" spans="1:24" s="8" customFormat="1" ht="18.75" customHeight="1">
      <c r="A26" s="425"/>
      <c r="B26" s="256"/>
      <c r="C26" s="253" t="s">
        <v>1149</v>
      </c>
      <c r="D26" s="254" t="s">
        <v>1603</v>
      </c>
      <c r="E26" s="211">
        <v>1400</v>
      </c>
      <c r="F26" s="299"/>
      <c r="G26" s="300"/>
      <c r="H26" s="257"/>
      <c r="I26" s="254"/>
      <c r="J26" s="212"/>
      <c r="K26" s="302"/>
      <c r="L26" s="256"/>
      <c r="M26" s="257" t="s">
        <v>1739</v>
      </c>
      <c r="N26" s="254" t="s">
        <v>1143</v>
      </c>
      <c r="O26" s="212"/>
      <c r="P26" s="302"/>
      <c r="Q26" s="256"/>
      <c r="R26" s="257"/>
      <c r="S26" s="258"/>
      <c r="T26" s="212"/>
      <c r="U26" s="302"/>
      <c r="V26" s="550" t="s">
        <v>12</v>
      </c>
      <c r="W26" s="447" t="s">
        <v>1900</v>
      </c>
      <c r="X26" s="810"/>
    </row>
    <row r="27" spans="1:24" s="8" customFormat="1" ht="18.75" customHeight="1">
      <c r="A27" s="425"/>
      <c r="B27" s="256" t="s">
        <v>1649</v>
      </c>
      <c r="C27" s="253" t="s">
        <v>1462</v>
      </c>
      <c r="D27" s="254" t="s">
        <v>1925</v>
      </c>
      <c r="E27" s="211">
        <v>3550</v>
      </c>
      <c r="F27" s="299"/>
      <c r="G27" s="300"/>
      <c r="H27" s="257"/>
      <c r="I27" s="254"/>
      <c r="J27" s="212"/>
      <c r="K27" s="302"/>
      <c r="L27" s="256"/>
      <c r="M27" s="257" t="s">
        <v>94</v>
      </c>
      <c r="N27" s="254" t="s">
        <v>1143</v>
      </c>
      <c r="O27" s="212"/>
      <c r="P27" s="302"/>
      <c r="Q27" s="256"/>
      <c r="R27" s="257"/>
      <c r="S27" s="254"/>
      <c r="T27" s="212"/>
      <c r="U27" s="302"/>
      <c r="V27" s="550"/>
      <c r="W27" s="1007"/>
      <c r="X27" s="1008"/>
    </row>
    <row r="28" spans="1:24" s="8" customFormat="1" ht="18.75" customHeight="1">
      <c r="A28" s="425"/>
      <c r="B28" s="256"/>
      <c r="C28" s="253" t="s">
        <v>1463</v>
      </c>
      <c r="D28" s="254" t="s">
        <v>1925</v>
      </c>
      <c r="E28" s="211">
        <v>1000</v>
      </c>
      <c r="F28" s="299"/>
      <c r="G28" s="300"/>
      <c r="H28" s="257"/>
      <c r="I28" s="254"/>
      <c r="J28" s="212"/>
      <c r="K28" s="302"/>
      <c r="L28" s="256"/>
      <c r="M28" s="257" t="s">
        <v>95</v>
      </c>
      <c r="N28" s="254" t="s">
        <v>1143</v>
      </c>
      <c r="O28" s="212"/>
      <c r="P28" s="302"/>
      <c r="Q28" s="256"/>
      <c r="R28" s="257"/>
      <c r="S28" s="258"/>
      <c r="T28" s="212"/>
      <c r="U28" s="302"/>
      <c r="V28" s="550" t="s">
        <v>125</v>
      </c>
      <c r="W28" s="1296" t="s">
        <v>98</v>
      </c>
      <c r="X28" s="1297"/>
    </row>
    <row r="29" spans="1:24" s="8" customFormat="1" ht="18.75" customHeight="1">
      <c r="A29" s="425"/>
      <c r="B29" s="256" t="s">
        <v>1728</v>
      </c>
      <c r="C29" s="253" t="s">
        <v>1464</v>
      </c>
      <c r="D29" s="254" t="s">
        <v>1925</v>
      </c>
      <c r="E29" s="211">
        <v>3400</v>
      </c>
      <c r="F29" s="299"/>
      <c r="G29" s="300"/>
      <c r="H29" s="257"/>
      <c r="I29" s="254"/>
      <c r="J29" s="212"/>
      <c r="K29" s="302"/>
      <c r="L29" s="256"/>
      <c r="M29" s="257" t="s">
        <v>96</v>
      </c>
      <c r="N29" s="254" t="s">
        <v>1143</v>
      </c>
      <c r="O29" s="212"/>
      <c r="P29" s="302"/>
      <c r="Q29" s="256"/>
      <c r="R29" s="257"/>
      <c r="S29" s="258"/>
      <c r="T29" s="212"/>
      <c r="U29" s="302"/>
      <c r="V29" s="426"/>
      <c r="W29" s="1009" t="s">
        <v>100</v>
      </c>
      <c r="X29" s="1010"/>
    </row>
    <row r="30" spans="1:24" s="8" customFormat="1" ht="18.75" customHeight="1">
      <c r="A30" s="425"/>
      <c r="B30" s="256"/>
      <c r="C30" s="253" t="s">
        <v>1465</v>
      </c>
      <c r="D30" s="736" t="s">
        <v>1924</v>
      </c>
      <c r="E30" s="211">
        <v>2150</v>
      </c>
      <c r="F30" s="299"/>
      <c r="G30" s="300"/>
      <c r="H30" s="257" t="s">
        <v>97</v>
      </c>
      <c r="I30" s="736" t="s">
        <v>1756</v>
      </c>
      <c r="J30" s="212"/>
      <c r="K30" s="302"/>
      <c r="L30" s="256"/>
      <c r="M30" s="257" t="s">
        <v>97</v>
      </c>
      <c r="N30" s="736" t="s">
        <v>1755</v>
      </c>
      <c r="O30" s="212"/>
      <c r="P30" s="302"/>
      <c r="Q30" s="256"/>
      <c r="R30" s="257" t="s">
        <v>97</v>
      </c>
      <c r="S30" s="736" t="s">
        <v>1754</v>
      </c>
      <c r="T30" s="212"/>
      <c r="U30" s="302"/>
      <c r="V30" s="426"/>
      <c r="W30" s="1009"/>
      <c r="X30" s="1010"/>
    </row>
    <row r="31" spans="1:24" s="8" customFormat="1" ht="18.75" customHeight="1">
      <c r="A31" s="425"/>
      <c r="B31" s="256"/>
      <c r="C31" s="253" t="s">
        <v>1466</v>
      </c>
      <c r="D31" s="736" t="s">
        <v>1924</v>
      </c>
      <c r="E31" s="211">
        <v>1250</v>
      </c>
      <c r="F31" s="299"/>
      <c r="G31" s="300"/>
      <c r="H31" s="257" t="s">
        <v>99</v>
      </c>
      <c r="I31" s="736" t="s">
        <v>1756</v>
      </c>
      <c r="J31" s="212"/>
      <c r="K31" s="302"/>
      <c r="L31" s="256"/>
      <c r="M31" s="257" t="s">
        <v>99</v>
      </c>
      <c r="N31" s="736" t="s">
        <v>1755</v>
      </c>
      <c r="O31" s="212"/>
      <c r="P31" s="302"/>
      <c r="Q31" s="256"/>
      <c r="R31" s="257" t="s">
        <v>99</v>
      </c>
      <c r="S31" s="736" t="s">
        <v>1754</v>
      </c>
      <c r="T31" s="212"/>
      <c r="U31" s="302"/>
      <c r="V31" s="426"/>
      <c r="W31" s="1009"/>
      <c r="X31" s="1010"/>
    </row>
    <row r="32" spans="1:24" s="8" customFormat="1" ht="18.75" customHeight="1">
      <c r="A32" s="425"/>
      <c r="B32" s="256"/>
      <c r="C32" s="253" t="s">
        <v>1467</v>
      </c>
      <c r="D32" s="736" t="s">
        <v>1924</v>
      </c>
      <c r="E32" s="211">
        <v>3050</v>
      </c>
      <c r="F32" s="299"/>
      <c r="G32" s="300"/>
      <c r="H32" s="257" t="s">
        <v>102</v>
      </c>
      <c r="I32" s="736" t="s">
        <v>1756</v>
      </c>
      <c r="J32" s="212"/>
      <c r="K32" s="302"/>
      <c r="L32" s="256"/>
      <c r="M32" s="257" t="s">
        <v>102</v>
      </c>
      <c r="N32" s="736" t="s">
        <v>1755</v>
      </c>
      <c r="O32" s="212"/>
      <c r="P32" s="302"/>
      <c r="Q32" s="256"/>
      <c r="R32" s="257" t="s">
        <v>102</v>
      </c>
      <c r="S32" s="254" t="s">
        <v>1754</v>
      </c>
      <c r="T32" s="212"/>
      <c r="U32" s="302"/>
      <c r="V32" s="426"/>
      <c r="W32" s="260"/>
      <c r="X32" s="261"/>
    </row>
    <row r="33" spans="1:24" s="8" customFormat="1" ht="18.75" customHeight="1">
      <c r="A33" s="425"/>
      <c r="B33" s="256"/>
      <c r="C33" s="253" t="s">
        <v>1468</v>
      </c>
      <c r="D33" s="736" t="s">
        <v>1750</v>
      </c>
      <c r="E33" s="211">
        <v>900</v>
      </c>
      <c r="F33" s="299"/>
      <c r="G33" s="300"/>
      <c r="H33" s="257" t="s">
        <v>106</v>
      </c>
      <c r="I33" s="254" t="s">
        <v>1753</v>
      </c>
      <c r="J33" s="212"/>
      <c r="K33" s="302"/>
      <c r="L33" s="256"/>
      <c r="M33" s="257" t="s">
        <v>106</v>
      </c>
      <c r="N33" s="254" t="s">
        <v>1752</v>
      </c>
      <c r="O33" s="212"/>
      <c r="P33" s="302"/>
      <c r="Q33" s="256"/>
      <c r="R33" s="257"/>
      <c r="S33" s="736"/>
      <c r="T33" s="212"/>
      <c r="U33" s="302"/>
      <c r="V33" s="426"/>
      <c r="W33" s="260"/>
      <c r="X33" s="261"/>
    </row>
    <row r="34" spans="1:24" s="8" customFormat="1" ht="18.75" customHeight="1">
      <c r="A34" s="425"/>
      <c r="B34" s="256"/>
      <c r="C34" s="253" t="s">
        <v>1469</v>
      </c>
      <c r="D34" s="254" t="s">
        <v>1870</v>
      </c>
      <c r="E34" s="211">
        <v>850</v>
      </c>
      <c r="F34" s="299"/>
      <c r="G34" s="300"/>
      <c r="H34" s="257" t="s">
        <v>107</v>
      </c>
      <c r="I34" s="254" t="s">
        <v>1753</v>
      </c>
      <c r="J34" s="212"/>
      <c r="K34" s="302"/>
      <c r="L34" s="256"/>
      <c r="M34" s="257" t="s">
        <v>107</v>
      </c>
      <c r="N34" s="254" t="s">
        <v>1752</v>
      </c>
      <c r="O34" s="212"/>
      <c r="P34" s="302"/>
      <c r="Q34" s="256"/>
      <c r="R34" s="257"/>
      <c r="S34" s="254"/>
      <c r="T34" s="212"/>
      <c r="U34" s="302"/>
      <c r="V34" s="426"/>
      <c r="W34" s="260"/>
      <c r="X34" s="261"/>
    </row>
    <row r="35" spans="1:24" s="8" customFormat="1" ht="18.75" customHeight="1">
      <c r="A35" s="425"/>
      <c r="B35" s="256"/>
      <c r="C35" s="253" t="s">
        <v>1470</v>
      </c>
      <c r="D35" s="736" t="s">
        <v>1750</v>
      </c>
      <c r="E35" s="211">
        <v>300</v>
      </c>
      <c r="F35" s="299"/>
      <c r="G35" s="300"/>
      <c r="H35" s="257" t="s">
        <v>108</v>
      </c>
      <c r="I35" s="254" t="s">
        <v>1753</v>
      </c>
      <c r="J35" s="737"/>
      <c r="K35" s="302"/>
      <c r="L35" s="256"/>
      <c r="M35" s="470" t="s">
        <v>108</v>
      </c>
      <c r="N35" s="444" t="s">
        <v>1752</v>
      </c>
      <c r="O35" s="737"/>
      <c r="P35" s="302"/>
      <c r="Q35" s="256"/>
      <c r="R35" s="257"/>
      <c r="S35" s="254"/>
      <c r="T35" s="737"/>
      <c r="U35" s="302"/>
      <c r="V35" s="426"/>
      <c r="W35" s="260"/>
      <c r="X35" s="261"/>
    </row>
    <row r="36" spans="1:24" s="8" customFormat="1" ht="18.75" customHeight="1">
      <c r="A36" s="425"/>
      <c r="B36" s="256"/>
      <c r="C36" s="253"/>
      <c r="D36" s="254"/>
      <c r="E36" s="211"/>
      <c r="F36" s="299"/>
      <c r="G36" s="454"/>
      <c r="H36" s="257"/>
      <c r="I36" s="254"/>
      <c r="J36" s="738"/>
      <c r="K36" s="303"/>
      <c r="L36" s="740"/>
      <c r="M36" s="741"/>
      <c r="N36" s="742"/>
      <c r="O36" s="743"/>
      <c r="P36" s="303"/>
      <c r="Q36" s="256"/>
      <c r="R36" s="739"/>
      <c r="S36" s="254"/>
      <c r="T36" s="738"/>
      <c r="U36" s="303"/>
      <c r="V36" s="426"/>
      <c r="W36" s="260"/>
      <c r="X36" s="261"/>
    </row>
    <row r="37" spans="1:24" s="8" customFormat="1" ht="19.5" customHeight="1" thickBot="1">
      <c r="A37" s="456"/>
      <c r="B37" s="1222">
        <f>COUNTA(C8:C36)</f>
        <v>28</v>
      </c>
      <c r="C37" s="1099"/>
      <c r="D37" s="1100"/>
      <c r="E37" s="170">
        <f>SUM(E8:E36)</f>
        <v>57500</v>
      </c>
      <c r="F37" s="338">
        <f>SUM(F8:F36)</f>
        <v>0</v>
      </c>
      <c r="G37" s="1223">
        <f>COUNTA(H8:H36)</f>
        <v>12</v>
      </c>
      <c r="H37" s="1224"/>
      <c r="I37" s="1225"/>
      <c r="J37" s="105">
        <f>SUM(J8:J36)</f>
        <v>4600</v>
      </c>
      <c r="K37" s="297">
        <f>SUM(K8:K36)</f>
        <v>0</v>
      </c>
      <c r="L37" s="1101">
        <f>COUNTA(M8:M36)</f>
        <v>25</v>
      </c>
      <c r="M37" s="1102"/>
      <c r="N37" s="1103"/>
      <c r="O37" s="105">
        <f>SUM(O8:O36)</f>
        <v>1300</v>
      </c>
      <c r="P37" s="297">
        <f>SUM(P8:P36)</f>
        <v>0</v>
      </c>
      <c r="Q37" s="1101">
        <f>COUNTA(R8:R36)</f>
        <v>8</v>
      </c>
      <c r="R37" s="1102"/>
      <c r="S37" s="1103"/>
      <c r="T37" s="105">
        <f>SUM(T8:T36)</f>
        <v>3050</v>
      </c>
      <c r="U37" s="298">
        <f>SUM(U8:U36)</f>
        <v>0</v>
      </c>
      <c r="V37" s="521"/>
      <c r="W37" s="70"/>
      <c r="X37" s="71"/>
    </row>
  </sheetData>
  <mergeCells count="16">
    <mergeCell ref="B37:D37"/>
    <mergeCell ref="G37:I37"/>
    <mergeCell ref="L37:N37"/>
    <mergeCell ref="Q37:S37"/>
    <mergeCell ref="W28:X28"/>
    <mergeCell ref="V5:X5"/>
    <mergeCell ref="G6:H6"/>
    <mergeCell ref="W6:X6"/>
    <mergeCell ref="V2:X4"/>
    <mergeCell ref="C3:H4"/>
    <mergeCell ref="K3:M4"/>
    <mergeCell ref="P1:U4"/>
    <mergeCell ref="B1:H2"/>
    <mergeCell ref="K1:M2"/>
    <mergeCell ref="I6:K6"/>
    <mergeCell ref="A6:B6"/>
  </mergeCells>
  <phoneticPr fontId="19"/>
  <dataValidations count="1">
    <dataValidation type="whole" operator="lessThanOrEqual" showInputMessage="1" showErrorMessage="1" sqref="U8:U36 F8:F36 K8:K36 P8:P36" xr:uid="{00000000-0002-0000-2800-000000000000}">
      <formula1>E8</formula1>
    </dataValidation>
  </dataValidations>
  <hyperlinks>
    <hyperlink ref="V5:X5" location="三河表紙!A1" display="三河表紙へ戻る" xr:uid="{00000000-0004-0000-2800-000000000000}"/>
  </hyperlinks>
  <printOptions horizontalCentered="1" verticalCentered="1"/>
  <pageMargins left="0.59055118110236227" right="0.59055118110236227" top="0.47244094488188981" bottom="0.47244094488188981" header="0.11811023622047245" footer="0.11811023622047245"/>
  <pageSetup paperSize="9" scale="84" firstPageNumber="43" orientation="landscape" useFirstPageNumber="1" horizontalDpi="4294967292" verticalDpi="400" r:id="rId1"/>
  <headerFooter alignWithMargins="0">
    <oddFooter>&amp;C－&amp;P－&amp;R中日興業（株）</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X34"/>
  <sheetViews>
    <sheetView showZeros="0" zoomScale="75" zoomScaleNormal="100" zoomScaleSheetLayoutView="5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F24+K24+P24+U24+F34+K34+U34+P34</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t="e">
        <f>F24+#REF!+K24+P24+U24+#REF!+#REF!+#REF!+#REF!+F34+#REF!+K34+U34</f>
        <v>#REF!</v>
      </c>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21" customHeight="1" thickBot="1">
      <c r="A6" s="1213" t="s">
        <v>1580</v>
      </c>
      <c r="B6" s="1214"/>
      <c r="C6" s="235" t="s">
        <v>109</v>
      </c>
      <c r="D6" s="236"/>
      <c r="E6" s="237"/>
      <c r="F6" s="417"/>
      <c r="G6" s="1105" t="s">
        <v>771</v>
      </c>
      <c r="H6" s="1106"/>
      <c r="I6" s="1104">
        <f>E24+J24+O24+T24</f>
        <v>31300</v>
      </c>
      <c r="J6" s="1104"/>
      <c r="K6" s="1104"/>
      <c r="L6" s="418"/>
      <c r="M6" s="277"/>
      <c r="N6" s="182"/>
      <c r="O6" s="238"/>
      <c r="P6" s="238"/>
      <c r="Q6" s="238"/>
      <c r="R6" s="240"/>
      <c r="S6" s="182"/>
      <c r="T6" s="238"/>
      <c r="U6" s="238"/>
      <c r="V6" s="238"/>
      <c r="W6" s="1096">
        <f>三河表紙!U36</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425"/>
      <c r="B8" s="445"/>
      <c r="C8" s="578" t="s">
        <v>1471</v>
      </c>
      <c r="D8" s="254" t="s">
        <v>1866</v>
      </c>
      <c r="E8" s="211">
        <v>9900</v>
      </c>
      <c r="F8" s="299"/>
      <c r="G8" s="734"/>
      <c r="H8" s="566" t="s">
        <v>1471</v>
      </c>
      <c r="I8" s="567"/>
      <c r="J8" s="583">
        <v>1550</v>
      </c>
      <c r="K8" s="301"/>
      <c r="L8" s="256"/>
      <c r="M8" s="257" t="s">
        <v>110</v>
      </c>
      <c r="N8" s="254" t="s">
        <v>1093</v>
      </c>
      <c r="O8" s="212"/>
      <c r="P8" s="301"/>
      <c r="Q8" s="256"/>
      <c r="R8" s="257" t="s">
        <v>1471</v>
      </c>
      <c r="S8" s="258"/>
      <c r="T8" s="212">
        <v>750</v>
      </c>
      <c r="U8" s="301"/>
      <c r="V8" s="710"/>
      <c r="W8" s="571"/>
      <c r="X8" s="261"/>
    </row>
    <row r="9" spans="1:24" s="8" customFormat="1" ht="18.75" customHeight="1">
      <c r="A9" s="425"/>
      <c r="B9" s="256"/>
      <c r="C9" s="253" t="s">
        <v>1472</v>
      </c>
      <c r="D9" s="254" t="s">
        <v>1866</v>
      </c>
      <c r="E9" s="211">
        <v>3800</v>
      </c>
      <c r="F9" s="299"/>
      <c r="G9" s="300"/>
      <c r="H9" s="257" t="s">
        <v>1472</v>
      </c>
      <c r="I9" s="258"/>
      <c r="J9" s="212">
        <v>350</v>
      </c>
      <c r="K9" s="302"/>
      <c r="L9" s="256"/>
      <c r="M9" s="257" t="s">
        <v>1784</v>
      </c>
      <c r="N9" s="254" t="s">
        <v>4</v>
      </c>
      <c r="O9" s="212"/>
      <c r="P9" s="302"/>
      <c r="Q9" s="256"/>
      <c r="R9" s="257" t="s">
        <v>1473</v>
      </c>
      <c r="S9" s="258"/>
      <c r="T9" s="212">
        <v>250</v>
      </c>
      <c r="U9" s="302"/>
      <c r="V9" s="263"/>
      <c r="W9" s="615"/>
      <c r="X9" s="616"/>
    </row>
    <row r="10" spans="1:24" s="8" customFormat="1" ht="18.75" customHeight="1">
      <c r="A10" s="425"/>
      <c r="B10" s="256" t="s">
        <v>1184</v>
      </c>
      <c r="C10" s="253" t="s">
        <v>1474</v>
      </c>
      <c r="D10" s="254" t="s">
        <v>1866</v>
      </c>
      <c r="E10" s="211">
        <v>3100</v>
      </c>
      <c r="F10" s="299"/>
      <c r="G10" s="300"/>
      <c r="H10" s="257"/>
      <c r="I10" s="258"/>
      <c r="J10" s="212"/>
      <c r="K10" s="302"/>
      <c r="L10" s="256"/>
      <c r="M10" s="257" t="s">
        <v>111</v>
      </c>
      <c r="N10" s="254" t="s">
        <v>1167</v>
      </c>
      <c r="O10" s="212"/>
      <c r="P10" s="302"/>
      <c r="Q10" s="256"/>
      <c r="R10" s="257"/>
      <c r="S10" s="258"/>
      <c r="T10" s="546"/>
      <c r="U10" s="302"/>
      <c r="V10" s="263" t="s">
        <v>1184</v>
      </c>
      <c r="W10" s="1258" t="s">
        <v>1936</v>
      </c>
      <c r="X10" s="1259"/>
    </row>
    <row r="11" spans="1:24" s="8" customFormat="1" ht="18.75" customHeight="1">
      <c r="A11" s="425"/>
      <c r="B11" s="256"/>
      <c r="C11" s="253" t="s">
        <v>1475</v>
      </c>
      <c r="D11" s="254" t="s">
        <v>1866</v>
      </c>
      <c r="E11" s="211">
        <v>950</v>
      </c>
      <c r="F11" s="299"/>
      <c r="G11" s="300"/>
      <c r="H11" s="257"/>
      <c r="I11" s="258"/>
      <c r="J11" s="212"/>
      <c r="K11" s="302"/>
      <c r="L11" s="256"/>
      <c r="M11" s="257" t="s">
        <v>112</v>
      </c>
      <c r="N11" s="254" t="s">
        <v>1181</v>
      </c>
      <c r="O11" s="212"/>
      <c r="P11" s="302"/>
      <c r="Q11" s="256"/>
      <c r="R11" s="257"/>
      <c r="S11" s="258"/>
      <c r="T11" s="212"/>
      <c r="U11" s="302"/>
      <c r="V11" s="263"/>
      <c r="W11" s="1258" t="s">
        <v>1630</v>
      </c>
      <c r="X11" s="1259"/>
    </row>
    <row r="12" spans="1:24" s="8" customFormat="1" ht="18.75" customHeight="1">
      <c r="A12" s="425"/>
      <c r="B12" s="256"/>
      <c r="C12" s="466"/>
      <c r="D12" s="444"/>
      <c r="E12" s="467"/>
      <c r="F12" s="468"/>
      <c r="G12" s="469"/>
      <c r="H12" s="470"/>
      <c r="I12" s="473"/>
      <c r="J12" s="471"/>
      <c r="K12" s="472"/>
      <c r="L12" s="465"/>
      <c r="M12" s="470"/>
      <c r="N12" s="444"/>
      <c r="O12" s="471"/>
      <c r="P12" s="302"/>
      <c r="Q12" s="256"/>
      <c r="R12" s="257"/>
      <c r="S12" s="258"/>
      <c r="T12" s="212"/>
      <c r="U12" s="302"/>
      <c r="V12" s="263"/>
      <c r="W12" s="615"/>
      <c r="X12" s="616"/>
    </row>
    <row r="13" spans="1:24" s="8" customFormat="1" ht="18.75" customHeight="1">
      <c r="A13" s="744" t="s">
        <v>113</v>
      </c>
      <c r="B13" s="497"/>
      <c r="C13" s="498" t="s">
        <v>1476</v>
      </c>
      <c r="D13" s="499" t="s">
        <v>1874</v>
      </c>
      <c r="E13" s="500">
        <v>4050</v>
      </c>
      <c r="F13" s="501"/>
      <c r="G13" s="502"/>
      <c r="H13" s="503" t="s">
        <v>1476</v>
      </c>
      <c r="I13" s="499" t="s">
        <v>36</v>
      </c>
      <c r="J13" s="504"/>
      <c r="K13" s="505"/>
      <c r="L13" s="497"/>
      <c r="M13" s="503" t="s">
        <v>114</v>
      </c>
      <c r="N13" s="499" t="s">
        <v>37</v>
      </c>
      <c r="O13" s="504"/>
      <c r="P13" s="505"/>
      <c r="Q13" s="497"/>
      <c r="R13" s="503" t="s">
        <v>1476</v>
      </c>
      <c r="S13" s="745"/>
      <c r="T13" s="504">
        <v>150</v>
      </c>
      <c r="U13" s="505"/>
      <c r="V13" s="692" t="s">
        <v>1477</v>
      </c>
      <c r="W13" s="276"/>
      <c r="X13" s="274"/>
    </row>
    <row r="14" spans="1:24" s="8" customFormat="1" ht="18.75" customHeight="1">
      <c r="A14" s="1293" t="s">
        <v>115</v>
      </c>
      <c r="B14" s="508"/>
      <c r="C14" s="509" t="s">
        <v>1478</v>
      </c>
      <c r="D14" s="510" t="s">
        <v>43</v>
      </c>
      <c r="E14" s="511">
        <v>1150</v>
      </c>
      <c r="F14" s="512"/>
      <c r="G14" s="513"/>
      <c r="H14" s="514" t="s">
        <v>116</v>
      </c>
      <c r="I14" s="510" t="s">
        <v>1351</v>
      </c>
      <c r="J14" s="433" t="s">
        <v>71</v>
      </c>
      <c r="K14" s="515" t="s">
        <v>1883</v>
      </c>
      <c r="L14" s="508"/>
      <c r="M14" s="514" t="s">
        <v>117</v>
      </c>
      <c r="N14" s="510" t="s">
        <v>46</v>
      </c>
      <c r="O14" s="433"/>
      <c r="P14" s="515"/>
      <c r="Q14" s="508"/>
      <c r="R14" s="514" t="s">
        <v>1290</v>
      </c>
      <c r="S14" s="560"/>
      <c r="T14" s="433">
        <v>750</v>
      </c>
      <c r="U14" s="515"/>
      <c r="V14" s="694"/>
      <c r="W14" s="262" t="s">
        <v>2073</v>
      </c>
      <c r="X14" s="274"/>
    </row>
    <row r="15" spans="1:24" s="8" customFormat="1" ht="18.75" customHeight="1">
      <c r="A15" s="1294"/>
      <c r="B15" s="465"/>
      <c r="C15" s="466" t="s">
        <v>1479</v>
      </c>
      <c r="D15" s="444" t="s">
        <v>118</v>
      </c>
      <c r="E15" s="211">
        <v>1100</v>
      </c>
      <c r="F15" s="299"/>
      <c r="G15" s="469"/>
      <c r="H15" s="470" t="s">
        <v>119</v>
      </c>
      <c r="I15" s="444" t="s">
        <v>45</v>
      </c>
      <c r="J15" s="471"/>
      <c r="K15" s="302"/>
      <c r="L15" s="465"/>
      <c r="M15" s="470" t="s">
        <v>119</v>
      </c>
      <c r="N15" s="444" t="s">
        <v>46</v>
      </c>
      <c r="O15" s="471"/>
      <c r="P15" s="302"/>
      <c r="Q15" s="465"/>
      <c r="R15" s="470"/>
      <c r="S15" s="473"/>
      <c r="T15" s="471"/>
      <c r="U15" s="302"/>
      <c r="V15" s="694"/>
      <c r="W15" s="262"/>
      <c r="X15" s="430" t="s">
        <v>277</v>
      </c>
    </row>
    <row r="16" spans="1:24" s="8" customFormat="1" ht="18.75" customHeight="1">
      <c r="A16" s="1298"/>
      <c r="B16" s="529"/>
      <c r="C16" s="553" t="s">
        <v>1480</v>
      </c>
      <c r="D16" s="531" t="s">
        <v>1120</v>
      </c>
      <c r="E16" s="467">
        <v>1700</v>
      </c>
      <c r="F16" s="490"/>
      <c r="G16" s="555"/>
      <c r="H16" s="530" t="s">
        <v>120</v>
      </c>
      <c r="I16" s="531"/>
      <c r="J16" s="532">
        <v>200</v>
      </c>
      <c r="K16" s="493"/>
      <c r="L16" s="529"/>
      <c r="M16" s="530" t="s">
        <v>121</v>
      </c>
      <c r="N16" s="531" t="s">
        <v>1129</v>
      </c>
      <c r="O16" s="532"/>
      <c r="P16" s="493"/>
      <c r="Q16" s="529"/>
      <c r="R16" s="530"/>
      <c r="S16" s="557"/>
      <c r="T16" s="532"/>
      <c r="U16" s="493"/>
      <c r="V16" s="263"/>
      <c r="W16" s="615"/>
      <c r="X16" s="616"/>
    </row>
    <row r="17" spans="1:24" s="8" customFormat="1" ht="18.75" customHeight="1">
      <c r="A17" s="562" t="s">
        <v>122</v>
      </c>
      <c r="B17" s="508"/>
      <c r="C17" s="509" t="s">
        <v>1481</v>
      </c>
      <c r="D17" s="510" t="s">
        <v>1874</v>
      </c>
      <c r="E17" s="183">
        <v>1350</v>
      </c>
      <c r="F17" s="512"/>
      <c r="G17" s="513"/>
      <c r="H17" s="514" t="s">
        <v>123</v>
      </c>
      <c r="I17" s="510" t="s">
        <v>1357</v>
      </c>
      <c r="J17" s="433"/>
      <c r="K17" s="515"/>
      <c r="L17" s="508"/>
      <c r="M17" s="514" t="s">
        <v>123</v>
      </c>
      <c r="N17" s="510" t="s">
        <v>1358</v>
      </c>
      <c r="O17" s="433"/>
      <c r="P17" s="515"/>
      <c r="Q17" s="508"/>
      <c r="R17" s="514" t="s">
        <v>1482</v>
      </c>
      <c r="S17" s="560"/>
      <c r="T17" s="433">
        <v>200</v>
      </c>
      <c r="U17" s="515"/>
      <c r="V17" s="263"/>
      <c r="W17" s="615"/>
      <c r="X17" s="616"/>
    </row>
    <row r="18" spans="1:24" s="8" customFormat="1" ht="18.75" customHeight="1">
      <c r="A18" s="425"/>
      <c r="B18" s="256"/>
      <c r="C18" s="253"/>
      <c r="D18" s="254"/>
      <c r="E18" s="211"/>
      <c r="F18" s="299"/>
      <c r="G18" s="300"/>
      <c r="H18" s="257"/>
      <c r="I18" s="258"/>
      <c r="J18" s="212"/>
      <c r="K18" s="302"/>
      <c r="L18" s="256"/>
      <c r="M18" s="257"/>
      <c r="N18" s="254"/>
      <c r="O18" s="212"/>
      <c r="P18" s="302"/>
      <c r="Q18" s="256"/>
      <c r="R18" s="257"/>
      <c r="S18" s="258"/>
      <c r="T18" s="212"/>
      <c r="U18" s="302"/>
      <c r="V18" s="263"/>
      <c r="W18" s="615"/>
      <c r="X18" s="616"/>
    </row>
    <row r="19" spans="1:24" s="8" customFormat="1" ht="18.75" customHeight="1">
      <c r="A19" s="425"/>
      <c r="B19" s="256"/>
      <c r="C19" s="253"/>
      <c r="D19" s="254"/>
      <c r="E19" s="211"/>
      <c r="F19" s="299"/>
      <c r="G19" s="300"/>
      <c r="H19" s="257"/>
      <c r="I19" s="258"/>
      <c r="J19" s="212"/>
      <c r="K19" s="302"/>
      <c r="L19" s="256"/>
      <c r="M19" s="257"/>
      <c r="N19" s="254"/>
      <c r="O19" s="212"/>
      <c r="P19" s="302"/>
      <c r="Q19" s="256"/>
      <c r="R19" s="257"/>
      <c r="S19" s="258"/>
      <c r="T19" s="212"/>
      <c r="U19" s="302"/>
      <c r="V19" s="263"/>
      <c r="W19" s="615"/>
      <c r="X19" s="616"/>
    </row>
    <row r="20" spans="1:24" s="8" customFormat="1" ht="18.75" customHeight="1">
      <c r="A20" s="425"/>
      <c r="B20" s="256"/>
      <c r="C20" s="253"/>
      <c r="D20" s="254"/>
      <c r="E20" s="211"/>
      <c r="F20" s="299"/>
      <c r="G20" s="300"/>
      <c r="H20" s="257"/>
      <c r="I20" s="258"/>
      <c r="J20" s="212"/>
      <c r="K20" s="302"/>
      <c r="L20" s="256"/>
      <c r="M20" s="257"/>
      <c r="N20" s="254"/>
      <c r="O20" s="212"/>
      <c r="P20" s="302"/>
      <c r="Q20" s="256"/>
      <c r="R20" s="257"/>
      <c r="S20" s="258"/>
      <c r="T20" s="212"/>
      <c r="U20" s="302"/>
      <c r="V20" s="263"/>
      <c r="W20" s="615"/>
      <c r="X20" s="616"/>
    </row>
    <row r="21" spans="1:24" s="8" customFormat="1" ht="18.75" customHeight="1">
      <c r="A21" s="425"/>
      <c r="B21" s="256"/>
      <c r="C21" s="253"/>
      <c r="D21" s="254"/>
      <c r="E21" s="211"/>
      <c r="F21" s="299"/>
      <c r="G21" s="300"/>
      <c r="H21" s="257"/>
      <c r="I21" s="258"/>
      <c r="J21" s="212"/>
      <c r="K21" s="302"/>
      <c r="L21" s="256"/>
      <c r="M21" s="257"/>
      <c r="N21" s="254"/>
      <c r="O21" s="212"/>
      <c r="P21" s="302"/>
      <c r="Q21" s="256"/>
      <c r="R21" s="257"/>
      <c r="S21" s="258"/>
      <c r="T21" s="212"/>
      <c r="U21" s="302"/>
      <c r="V21" s="263"/>
      <c r="W21" s="615"/>
      <c r="X21" s="616"/>
    </row>
    <row r="22" spans="1:24" s="8" customFormat="1" ht="18.75" customHeight="1">
      <c r="A22" s="425"/>
      <c r="B22" s="256"/>
      <c r="C22" s="253"/>
      <c r="D22" s="254"/>
      <c r="E22" s="211"/>
      <c r="F22" s="299"/>
      <c r="G22" s="300"/>
      <c r="H22" s="257"/>
      <c r="I22" s="258"/>
      <c r="J22" s="212"/>
      <c r="K22" s="302"/>
      <c r="L22" s="256"/>
      <c r="M22" s="257"/>
      <c r="N22" s="254"/>
      <c r="O22" s="212"/>
      <c r="P22" s="302"/>
      <c r="Q22" s="256"/>
      <c r="R22" s="257"/>
      <c r="S22" s="258"/>
      <c r="T22" s="212"/>
      <c r="U22" s="302"/>
      <c r="V22" s="263"/>
      <c r="W22" s="615"/>
      <c r="X22" s="616"/>
    </row>
    <row r="23" spans="1:24" s="8" customFormat="1" ht="18.75" customHeight="1">
      <c r="A23" s="425"/>
      <c r="B23" s="256"/>
      <c r="C23" s="253"/>
      <c r="D23" s="254"/>
      <c r="E23" s="211"/>
      <c r="F23" s="299"/>
      <c r="G23" s="454"/>
      <c r="H23" s="257"/>
      <c r="I23" s="258"/>
      <c r="J23" s="212"/>
      <c r="K23" s="303"/>
      <c r="L23" s="256"/>
      <c r="M23" s="257"/>
      <c r="N23" s="254"/>
      <c r="O23" s="212"/>
      <c r="P23" s="303"/>
      <c r="Q23" s="256"/>
      <c r="R23" s="257"/>
      <c r="S23" s="258"/>
      <c r="T23" s="212"/>
      <c r="U23" s="303"/>
      <c r="V23" s="263"/>
      <c r="W23" s="615"/>
      <c r="X23" s="616"/>
    </row>
    <row r="24" spans="1:24" s="8" customFormat="1" ht="19.5" customHeight="1" thickBot="1">
      <c r="A24" s="456"/>
      <c r="B24" s="1222">
        <f>COUNTA(C8:C23)</f>
        <v>9</v>
      </c>
      <c r="C24" s="1099"/>
      <c r="D24" s="1100"/>
      <c r="E24" s="170">
        <f>SUM(E8:E23)</f>
        <v>27100</v>
      </c>
      <c r="F24" s="338">
        <f>SUM(F8:F23)</f>
        <v>0</v>
      </c>
      <c r="G24" s="1223">
        <f>COUNTA(H8:H23)</f>
        <v>7</v>
      </c>
      <c r="H24" s="1224"/>
      <c r="I24" s="1225"/>
      <c r="J24" s="105">
        <f>SUM(J8:J23)</f>
        <v>2100</v>
      </c>
      <c r="K24" s="297">
        <f>SUM(K8:K23)</f>
        <v>0</v>
      </c>
      <c r="L24" s="1101">
        <f>COUNTA(M8:M23)</f>
        <v>9</v>
      </c>
      <c r="M24" s="1102"/>
      <c r="N24" s="1103"/>
      <c r="O24" s="105">
        <f>SUM(O8:O23)</f>
        <v>0</v>
      </c>
      <c r="P24" s="297">
        <f>SUM(P8:P23)</f>
        <v>0</v>
      </c>
      <c r="Q24" s="1101">
        <f>COUNTA(R8:R23)</f>
        <v>5</v>
      </c>
      <c r="R24" s="1102"/>
      <c r="S24" s="1103"/>
      <c r="T24" s="105">
        <f>SUM(T8:T23)</f>
        <v>2100</v>
      </c>
      <c r="U24" s="298">
        <f>SUM(U8:U23)</f>
        <v>0</v>
      </c>
      <c r="V24" s="521"/>
      <c r="W24" s="621"/>
      <c r="X24" s="458"/>
    </row>
    <row r="25" spans="1:24" ht="15" customHeight="1">
      <c r="A25" s="266"/>
      <c r="B25" s="266"/>
      <c r="C25" s="267"/>
      <c r="D25" s="268"/>
      <c r="E25" s="269"/>
      <c r="F25" s="269"/>
      <c r="G25" s="269"/>
      <c r="H25" s="267"/>
      <c r="I25" s="270"/>
      <c r="J25" s="271"/>
      <c r="K25" s="269"/>
      <c r="L25" s="269"/>
      <c r="M25" s="267"/>
      <c r="N25" s="270"/>
      <c r="O25" s="271"/>
      <c r="P25" s="271"/>
      <c r="Q25" s="269"/>
      <c r="R25" s="267"/>
      <c r="S25" s="270"/>
      <c r="T25" s="271"/>
      <c r="U25" s="271"/>
      <c r="V25" s="1221" t="s">
        <v>1579</v>
      </c>
      <c r="W25" s="1221"/>
      <c r="X25" s="1221"/>
    </row>
    <row r="26" spans="1:24" s="9" customFormat="1" ht="21" customHeight="1" thickBot="1">
      <c r="A26" s="1213" t="s">
        <v>1580</v>
      </c>
      <c r="B26" s="1214"/>
      <c r="C26" s="235" t="s">
        <v>124</v>
      </c>
      <c r="D26" s="236"/>
      <c r="E26" s="237"/>
      <c r="F26" s="417"/>
      <c r="G26" s="1105" t="s">
        <v>771</v>
      </c>
      <c r="H26" s="1106"/>
      <c r="I26" s="1104">
        <f>E34+J34+O34+T34</f>
        <v>15600</v>
      </c>
      <c r="J26" s="1104"/>
      <c r="K26" s="1104"/>
      <c r="L26" s="418"/>
      <c r="M26" s="419"/>
      <c r="N26" s="182"/>
      <c r="O26" s="238"/>
      <c r="P26" s="238"/>
      <c r="Q26" s="238"/>
      <c r="R26" s="240"/>
      <c r="S26" s="182"/>
      <c r="T26" s="238"/>
      <c r="U26" s="238"/>
      <c r="V26" s="238"/>
      <c r="W26" s="1096">
        <f>三河表紙!U36</f>
        <v>45778</v>
      </c>
      <c r="X26" s="1097"/>
    </row>
    <row r="27" spans="1:24" s="9" customFormat="1" ht="19.5" customHeight="1">
      <c r="A27" s="420" t="s">
        <v>1069</v>
      </c>
      <c r="B27" s="421" t="s">
        <v>232</v>
      </c>
      <c r="C27" s="422"/>
      <c r="D27" s="423"/>
      <c r="E27" s="424"/>
      <c r="F27" s="245" t="s">
        <v>1070</v>
      </c>
      <c r="G27" s="178" t="s">
        <v>233</v>
      </c>
      <c r="H27" s="178"/>
      <c r="I27" s="247"/>
      <c r="J27" s="248"/>
      <c r="K27" s="246" t="s">
        <v>1070</v>
      </c>
      <c r="L27" s="179" t="s">
        <v>236</v>
      </c>
      <c r="M27" s="178"/>
      <c r="N27" s="247"/>
      <c r="O27" s="248"/>
      <c r="P27" s="246" t="s">
        <v>1070</v>
      </c>
      <c r="Q27" s="179" t="s">
        <v>355</v>
      </c>
      <c r="R27" s="178"/>
      <c r="S27" s="247"/>
      <c r="T27" s="248"/>
      <c r="U27" s="246" t="s">
        <v>1070</v>
      </c>
      <c r="V27" s="179" t="s">
        <v>1071</v>
      </c>
      <c r="W27" s="178"/>
      <c r="X27" s="251"/>
    </row>
    <row r="28" spans="1:24" s="8" customFormat="1" ht="18.75" customHeight="1">
      <c r="A28" s="425"/>
      <c r="B28" s="256"/>
      <c r="C28" s="253" t="s">
        <v>1483</v>
      </c>
      <c r="D28" s="510" t="s">
        <v>2072</v>
      </c>
      <c r="E28" s="211">
        <v>8200</v>
      </c>
      <c r="F28" s="299"/>
      <c r="G28" s="443"/>
      <c r="H28" s="257" t="s">
        <v>1483</v>
      </c>
      <c r="I28" s="254"/>
      <c r="J28" s="212">
        <v>1300</v>
      </c>
      <c r="K28" s="301"/>
      <c r="L28" s="256"/>
      <c r="M28" s="257" t="s">
        <v>1483</v>
      </c>
      <c r="N28" s="510" t="s">
        <v>37</v>
      </c>
      <c r="O28" s="212"/>
      <c r="P28" s="301"/>
      <c r="Q28" s="256"/>
      <c r="R28" s="257" t="s">
        <v>1484</v>
      </c>
      <c r="S28" s="258"/>
      <c r="T28" s="212">
        <v>150</v>
      </c>
      <c r="U28" s="301"/>
      <c r="V28" s="426"/>
      <c r="W28" s="615"/>
      <c r="X28" s="616"/>
    </row>
    <row r="29" spans="1:24" s="8" customFormat="1" ht="18.75" customHeight="1">
      <c r="A29" s="425"/>
      <c r="B29" s="256" t="s">
        <v>125</v>
      </c>
      <c r="C29" s="746" t="s">
        <v>2071</v>
      </c>
      <c r="D29" s="510" t="s">
        <v>1874</v>
      </c>
      <c r="E29" s="211">
        <v>5650</v>
      </c>
      <c r="F29" s="299"/>
      <c r="G29" s="300"/>
      <c r="H29" s="257"/>
      <c r="I29" s="444"/>
      <c r="J29" s="212"/>
      <c r="K29" s="302"/>
      <c r="L29" s="256"/>
      <c r="M29" s="257"/>
      <c r="N29" s="444"/>
      <c r="O29" s="212"/>
      <c r="P29" s="302"/>
      <c r="Q29" s="256"/>
      <c r="R29" s="257" t="s">
        <v>1485</v>
      </c>
      <c r="S29" s="258"/>
      <c r="T29" s="212">
        <v>200</v>
      </c>
      <c r="U29" s="302"/>
      <c r="V29" s="263" t="s">
        <v>127</v>
      </c>
      <c r="W29" s="1258" t="s">
        <v>1902</v>
      </c>
      <c r="X29" s="1259"/>
    </row>
    <row r="30" spans="1:24" s="8" customFormat="1" ht="18.75" customHeight="1">
      <c r="A30" s="425"/>
      <c r="B30" s="747"/>
      <c r="C30" s="748"/>
      <c r="D30" s="749"/>
      <c r="E30" s="211"/>
      <c r="F30" s="299"/>
      <c r="G30" s="300"/>
      <c r="H30" s="257"/>
      <c r="I30" s="254"/>
      <c r="J30" s="212"/>
      <c r="K30" s="302"/>
      <c r="L30" s="256"/>
      <c r="M30" s="257"/>
      <c r="N30" s="254"/>
      <c r="O30" s="212"/>
      <c r="P30" s="302"/>
      <c r="Q30" s="256"/>
      <c r="R30" s="257" t="s">
        <v>1486</v>
      </c>
      <c r="S30" s="258"/>
      <c r="T30" s="212">
        <v>100</v>
      </c>
      <c r="U30" s="302"/>
      <c r="V30" s="694"/>
      <c r="W30" s="1258" t="s">
        <v>1630</v>
      </c>
      <c r="X30" s="1259"/>
    </row>
    <row r="31" spans="1:24" s="8" customFormat="1" ht="18.75" customHeight="1">
      <c r="A31" s="425"/>
      <c r="B31" s="256"/>
      <c r="C31" s="253"/>
      <c r="D31" s="258"/>
      <c r="E31" s="211"/>
      <c r="F31" s="299"/>
      <c r="G31" s="300"/>
      <c r="H31" s="257"/>
      <c r="I31" s="254"/>
      <c r="J31" s="212"/>
      <c r="K31" s="302"/>
      <c r="L31" s="256"/>
      <c r="M31" s="257"/>
      <c r="N31" s="254"/>
      <c r="O31" s="212"/>
      <c r="P31" s="302"/>
      <c r="Q31" s="256"/>
      <c r="R31" s="257"/>
      <c r="S31" s="258"/>
      <c r="T31" s="212"/>
      <c r="U31" s="302"/>
      <c r="V31" s="692" t="s">
        <v>128</v>
      </c>
      <c r="W31" s="615"/>
      <c r="X31" s="616"/>
    </row>
    <row r="32" spans="1:24" s="8" customFormat="1" ht="18.75" customHeight="1">
      <c r="A32" s="425"/>
      <c r="B32" s="256"/>
      <c r="C32" s="253"/>
      <c r="D32" s="258"/>
      <c r="E32" s="211"/>
      <c r="F32" s="299"/>
      <c r="G32" s="300"/>
      <c r="H32" s="257"/>
      <c r="I32" s="254"/>
      <c r="J32" s="212"/>
      <c r="K32" s="302"/>
      <c r="L32" s="256"/>
      <c r="M32" s="257"/>
      <c r="N32" s="254"/>
      <c r="O32" s="212"/>
      <c r="P32" s="302"/>
      <c r="Q32" s="256"/>
      <c r="R32" s="257"/>
      <c r="S32" s="258"/>
      <c r="T32" s="212"/>
      <c r="U32" s="302"/>
      <c r="V32" s="426"/>
      <c r="W32" s="429" t="s">
        <v>129</v>
      </c>
      <c r="X32" s="616"/>
    </row>
    <row r="33" spans="1:24" s="8" customFormat="1" ht="18.75" customHeight="1">
      <c r="A33" s="425"/>
      <c r="B33" s="465"/>
      <c r="C33" s="466"/>
      <c r="D33" s="473"/>
      <c r="E33" s="467"/>
      <c r="F33" s="468"/>
      <c r="G33" s="469"/>
      <c r="H33" s="470"/>
      <c r="I33" s="444"/>
      <c r="J33" s="471"/>
      <c r="K33" s="472"/>
      <c r="L33" s="465"/>
      <c r="M33" s="470"/>
      <c r="N33" s="444"/>
      <c r="O33" s="471"/>
      <c r="P33" s="472"/>
      <c r="Q33" s="465"/>
      <c r="R33" s="470"/>
      <c r="S33" s="473"/>
      <c r="T33" s="471"/>
      <c r="U33" s="472"/>
      <c r="V33" s="426"/>
      <c r="W33" s="429" t="s">
        <v>2068</v>
      </c>
      <c r="X33" s="616"/>
    </row>
    <row r="34" spans="1:24" s="8" customFormat="1" ht="19.5" customHeight="1" thickBot="1">
      <c r="A34" s="456"/>
      <c r="B34" s="1222">
        <f>COUNTA(C28:C33)</f>
        <v>2</v>
      </c>
      <c r="C34" s="1099"/>
      <c r="D34" s="1100"/>
      <c r="E34" s="170">
        <f>SUM(E28:E33)</f>
        <v>13850</v>
      </c>
      <c r="F34" s="338">
        <f>SUM(F28:F33)</f>
        <v>0</v>
      </c>
      <c r="G34" s="1223">
        <f>COUNTA(H28:H33)</f>
        <v>1</v>
      </c>
      <c r="H34" s="1224"/>
      <c r="I34" s="1225"/>
      <c r="J34" s="105">
        <f>SUM(J28:J33)</f>
        <v>1300</v>
      </c>
      <c r="K34" s="297">
        <f>SUM(K28:K33)</f>
        <v>0</v>
      </c>
      <c r="L34" s="1101">
        <f>COUNTA(M28:M33)</f>
        <v>1</v>
      </c>
      <c r="M34" s="1102"/>
      <c r="N34" s="1103"/>
      <c r="O34" s="105"/>
      <c r="P34" s="487"/>
      <c r="Q34" s="1101">
        <f>COUNTA(R28:R33)</f>
        <v>3</v>
      </c>
      <c r="R34" s="1102"/>
      <c r="S34" s="1103"/>
      <c r="T34" s="105">
        <f>SUM(T28:T33)</f>
        <v>450</v>
      </c>
      <c r="U34" s="298">
        <f>SUM(U28:U33)</f>
        <v>0</v>
      </c>
      <c r="V34" s="521"/>
      <c r="W34" s="750" t="s">
        <v>130</v>
      </c>
      <c r="X34" s="458"/>
    </row>
  </sheetData>
  <mergeCells count="29">
    <mergeCell ref="V5:X5"/>
    <mergeCell ref="W10:X10"/>
    <mergeCell ref="W6:X6"/>
    <mergeCell ref="Q34:S34"/>
    <mergeCell ref="W30:X30"/>
    <mergeCell ref="Q24:S24"/>
    <mergeCell ref="W26:X26"/>
    <mergeCell ref="W29:X29"/>
    <mergeCell ref="V25:X25"/>
    <mergeCell ref="W11:X11"/>
    <mergeCell ref="L34:N34"/>
    <mergeCell ref="B34:D34"/>
    <mergeCell ref="G34:I34"/>
    <mergeCell ref="G6:H6"/>
    <mergeCell ref="A6:B6"/>
    <mergeCell ref="A14:A16"/>
    <mergeCell ref="L24:N24"/>
    <mergeCell ref="A26:B26"/>
    <mergeCell ref="G26:H26"/>
    <mergeCell ref="B24:D24"/>
    <mergeCell ref="I6:K6"/>
    <mergeCell ref="I26:K26"/>
    <mergeCell ref="G24:I24"/>
    <mergeCell ref="V2:X4"/>
    <mergeCell ref="C3:H4"/>
    <mergeCell ref="K3:M4"/>
    <mergeCell ref="P1:U4"/>
    <mergeCell ref="B1:H2"/>
    <mergeCell ref="K1:M2"/>
  </mergeCells>
  <phoneticPr fontId="19"/>
  <dataValidations count="1">
    <dataValidation type="whole" operator="lessThanOrEqual" showInputMessage="1" showErrorMessage="1" sqref="U28:U33 F28:F33 K28:K33 P28:P33 U8:U23 P8:P23 K8:K23 F8:F23" xr:uid="{00000000-0002-0000-2900-000000000000}">
      <formula1>E8</formula1>
    </dataValidation>
  </dataValidations>
  <hyperlinks>
    <hyperlink ref="V5:X5" location="三河表紙!A1" display="三河表紙へ戻る" xr:uid="{00000000-0004-0000-2900-000000000000}"/>
    <hyperlink ref="V25:X25" location="三河表紙!A1" display="三河表紙へ戻る" xr:uid="{00000000-0004-0000-2900-000001000000}"/>
  </hyperlinks>
  <printOptions horizontalCentered="1" verticalCentered="1"/>
  <pageMargins left="0.59055118110236227" right="0.59055118110236227" top="0.47244094488188981" bottom="0.47244094488188981" header="0.11811023622047245" footer="0.11811023622047245"/>
  <pageSetup paperSize="9" scale="90" firstPageNumber="44" orientation="landscape" useFirstPageNumber="1" r:id="rId1"/>
  <headerFooter alignWithMargins="0">
    <oddFooter>&amp;C－&amp;P－&amp;R中日興業（株）</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X60"/>
  <sheetViews>
    <sheetView showZeros="0" zoomScale="75"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F42+K42+P42+U42</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c r="L4" s="1139"/>
      <c r="M4" s="1140"/>
      <c r="N4" s="232"/>
      <c r="O4" s="222"/>
      <c r="P4" s="1130"/>
      <c r="Q4" s="1130"/>
      <c r="R4" s="1130"/>
      <c r="S4" s="1130"/>
      <c r="T4" s="1130"/>
      <c r="U4" s="1131"/>
      <c r="V4" s="1218"/>
      <c r="W4" s="1219"/>
      <c r="X4" s="1220"/>
    </row>
    <row r="5" spans="1:24" ht="15" customHeight="1">
      <c r="V5" s="1221" t="s">
        <v>1579</v>
      </c>
      <c r="W5" s="1221"/>
      <c r="X5" s="1221"/>
    </row>
    <row r="6" spans="1:24" s="9" customFormat="1" ht="18" customHeight="1" thickBot="1">
      <c r="A6" s="1213" t="s">
        <v>1580</v>
      </c>
      <c r="B6" s="1214"/>
      <c r="C6" s="235" t="s">
        <v>131</v>
      </c>
      <c r="D6" s="236"/>
      <c r="E6" s="237"/>
      <c r="F6" s="417"/>
      <c r="G6" s="1105" t="s">
        <v>771</v>
      </c>
      <c r="H6" s="1106"/>
      <c r="I6" s="1104">
        <f>E42+J42+O42+T42</f>
        <v>66300</v>
      </c>
      <c r="J6" s="1104"/>
      <c r="K6" s="1104"/>
      <c r="L6" s="418"/>
      <c r="M6" s="240"/>
      <c r="N6" s="182"/>
      <c r="O6" s="238"/>
      <c r="P6" s="238"/>
      <c r="Q6" s="238"/>
      <c r="R6" s="240"/>
      <c r="S6" s="182"/>
      <c r="T6" s="238"/>
      <c r="U6" s="238"/>
      <c r="V6" s="238"/>
      <c r="W6" s="1096">
        <f>三河表紙!U36</f>
        <v>45778</v>
      </c>
      <c r="X6" s="1097"/>
    </row>
    <row r="7" spans="1:24" s="9" customFormat="1" ht="17.2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6.5" customHeight="1">
      <c r="A8" s="425"/>
      <c r="B8" s="256"/>
      <c r="C8" s="751" t="s">
        <v>1487</v>
      </c>
      <c r="D8" s="254" t="s">
        <v>1866</v>
      </c>
      <c r="E8" s="211">
        <v>7600</v>
      </c>
      <c r="F8" s="299"/>
      <c r="G8" s="443"/>
      <c r="H8" s="257" t="s">
        <v>1488</v>
      </c>
      <c r="I8" s="254"/>
      <c r="J8" s="212">
        <v>1550</v>
      </c>
      <c r="K8" s="301"/>
      <c r="L8" s="256"/>
      <c r="M8" s="331" t="s">
        <v>132</v>
      </c>
      <c r="N8" s="444" t="s">
        <v>1194</v>
      </c>
      <c r="O8" s="212"/>
      <c r="P8" s="301"/>
      <c r="Q8" s="256"/>
      <c r="R8" s="257" t="s">
        <v>1489</v>
      </c>
      <c r="S8" s="258"/>
      <c r="T8" s="212">
        <v>2200</v>
      </c>
      <c r="U8" s="301"/>
      <c r="V8" s="426"/>
      <c r="W8" s="260"/>
      <c r="X8" s="261"/>
    </row>
    <row r="9" spans="1:24" s="8" customFormat="1" ht="16.5" customHeight="1">
      <c r="A9" s="425"/>
      <c r="B9" s="256"/>
      <c r="C9" s="253" t="s">
        <v>1490</v>
      </c>
      <c r="D9" s="254" t="s">
        <v>1866</v>
      </c>
      <c r="E9" s="211">
        <v>3400</v>
      </c>
      <c r="F9" s="299"/>
      <c r="G9" s="300"/>
      <c r="H9" s="257" t="s">
        <v>1491</v>
      </c>
      <c r="I9" s="254"/>
      <c r="J9" s="212">
        <v>550</v>
      </c>
      <c r="K9" s="302"/>
      <c r="L9" s="256"/>
      <c r="M9" s="257" t="s">
        <v>133</v>
      </c>
      <c r="N9" s="444" t="s">
        <v>1109</v>
      </c>
      <c r="O9" s="212"/>
      <c r="P9" s="302"/>
      <c r="Q9" s="256"/>
      <c r="R9" s="257"/>
      <c r="S9" s="258"/>
      <c r="T9" s="212"/>
      <c r="U9" s="302"/>
      <c r="V9" s="692"/>
      <c r="W9" s="276"/>
      <c r="X9" s="291"/>
    </row>
    <row r="10" spans="1:24" s="8" customFormat="1" ht="16.5" customHeight="1">
      <c r="A10" s="425"/>
      <c r="B10" s="256"/>
      <c r="C10" s="253" t="s">
        <v>1492</v>
      </c>
      <c r="D10" s="254" t="s">
        <v>1866</v>
      </c>
      <c r="E10" s="211">
        <v>2050</v>
      </c>
      <c r="F10" s="299"/>
      <c r="G10" s="300"/>
      <c r="H10" s="257" t="s">
        <v>1494</v>
      </c>
      <c r="I10" s="254"/>
      <c r="J10" s="212">
        <v>450</v>
      </c>
      <c r="K10" s="302"/>
      <c r="L10" s="256"/>
      <c r="M10" s="257" t="s">
        <v>134</v>
      </c>
      <c r="N10" s="444" t="s">
        <v>1109</v>
      </c>
      <c r="O10" s="212"/>
      <c r="P10" s="302"/>
      <c r="Q10" s="256"/>
      <c r="R10" s="257"/>
      <c r="S10" s="254"/>
      <c r="T10" s="212"/>
      <c r="U10" s="302"/>
      <c r="V10" s="263"/>
      <c r="W10" s="276"/>
      <c r="X10" s="430"/>
    </row>
    <row r="11" spans="1:24" s="8" customFormat="1" ht="16.5" customHeight="1">
      <c r="A11" s="425"/>
      <c r="B11" s="256"/>
      <c r="C11" s="253" t="s">
        <v>1493</v>
      </c>
      <c r="D11" s="254" t="s">
        <v>1110</v>
      </c>
      <c r="E11" s="211">
        <v>3400</v>
      </c>
      <c r="F11" s="299"/>
      <c r="G11" s="300"/>
      <c r="H11" s="257" t="s">
        <v>1852</v>
      </c>
      <c r="I11" s="254"/>
      <c r="J11" s="212">
        <v>1000</v>
      </c>
      <c r="K11" s="302"/>
      <c r="L11" s="256"/>
      <c r="M11" s="257" t="s">
        <v>135</v>
      </c>
      <c r="N11" s="444" t="s">
        <v>1109</v>
      </c>
      <c r="O11" s="212"/>
      <c r="P11" s="302"/>
      <c r="Q11" s="290"/>
      <c r="R11" s="257"/>
      <c r="S11" s="289"/>
      <c r="T11" s="212"/>
      <c r="U11" s="302"/>
      <c r="V11" s="263"/>
      <c r="W11" s="260"/>
      <c r="X11" s="261"/>
    </row>
    <row r="12" spans="1:24" s="8" customFormat="1" ht="16.5" customHeight="1">
      <c r="A12" s="425"/>
      <c r="B12" s="256"/>
      <c r="C12" s="253" t="s">
        <v>1495</v>
      </c>
      <c r="D12" s="254" t="s">
        <v>1866</v>
      </c>
      <c r="E12" s="211">
        <v>1250</v>
      </c>
      <c r="F12" s="299"/>
      <c r="G12" s="300"/>
      <c r="H12" s="257" t="s">
        <v>1496</v>
      </c>
      <c r="I12" s="254"/>
      <c r="J12" s="212">
        <v>450</v>
      </c>
      <c r="K12" s="302"/>
      <c r="L12" s="256"/>
      <c r="M12" s="257" t="s">
        <v>136</v>
      </c>
      <c r="N12" s="444" t="s">
        <v>1162</v>
      </c>
      <c r="O12" s="212"/>
      <c r="P12" s="302"/>
      <c r="Q12" s="290"/>
      <c r="R12" s="257"/>
      <c r="S12" s="289"/>
      <c r="T12" s="212"/>
      <c r="U12" s="302"/>
      <c r="V12" s="263"/>
      <c r="W12" s="260"/>
      <c r="X12" s="261"/>
    </row>
    <row r="13" spans="1:24" s="8" customFormat="1" ht="16.5" customHeight="1">
      <c r="A13" s="425"/>
      <c r="B13" s="256"/>
      <c r="C13" s="253" t="s">
        <v>137</v>
      </c>
      <c r="D13" s="254" t="s">
        <v>138</v>
      </c>
      <c r="E13" s="211">
        <v>1750</v>
      </c>
      <c r="F13" s="299"/>
      <c r="G13" s="300"/>
      <c r="H13" s="257" t="s">
        <v>473</v>
      </c>
      <c r="I13" s="254"/>
      <c r="J13" s="212">
        <v>1000</v>
      </c>
      <c r="K13" s="302"/>
      <c r="L13" s="518"/>
      <c r="M13" s="257" t="s">
        <v>137</v>
      </c>
      <c r="N13" s="444" t="s">
        <v>139</v>
      </c>
      <c r="O13" s="212"/>
      <c r="P13" s="302"/>
      <c r="Q13" s="290"/>
      <c r="R13" s="257"/>
      <c r="S13" s="254"/>
      <c r="T13" s="212"/>
      <c r="U13" s="302"/>
      <c r="V13" s="692" t="s">
        <v>140</v>
      </c>
      <c r="W13" s="260"/>
      <c r="X13" s="261"/>
    </row>
    <row r="14" spans="1:24" s="8" customFormat="1" ht="16.5" customHeight="1">
      <c r="A14" s="425"/>
      <c r="B14" s="256"/>
      <c r="C14" s="253" t="s">
        <v>1497</v>
      </c>
      <c r="D14" s="254" t="s">
        <v>1866</v>
      </c>
      <c r="E14" s="211">
        <v>3050</v>
      </c>
      <c r="F14" s="299"/>
      <c r="G14" s="300"/>
      <c r="H14" s="257" t="s">
        <v>1498</v>
      </c>
      <c r="I14" s="254" t="s">
        <v>141</v>
      </c>
      <c r="J14" s="212">
        <v>700</v>
      </c>
      <c r="K14" s="302"/>
      <c r="L14" s="290"/>
      <c r="M14" s="257" t="s">
        <v>142</v>
      </c>
      <c r="N14" s="444" t="s">
        <v>4</v>
      </c>
      <c r="O14" s="212"/>
      <c r="P14" s="302"/>
      <c r="Q14" s="290"/>
      <c r="R14" s="257" t="s">
        <v>1498</v>
      </c>
      <c r="S14" s="254" t="s">
        <v>148</v>
      </c>
      <c r="T14" s="433"/>
      <c r="U14" s="302"/>
      <c r="V14" s="263"/>
      <c r="W14" s="429" t="s">
        <v>1999</v>
      </c>
      <c r="X14" s="261"/>
    </row>
    <row r="15" spans="1:24" s="8" customFormat="1" ht="16.5" customHeight="1">
      <c r="A15" s="425"/>
      <c r="B15" s="256"/>
      <c r="C15" s="253" t="s">
        <v>1499</v>
      </c>
      <c r="D15" s="254" t="s">
        <v>5</v>
      </c>
      <c r="E15" s="211">
        <v>1750</v>
      </c>
      <c r="F15" s="299"/>
      <c r="G15" s="300"/>
      <c r="H15" s="257" t="s">
        <v>1500</v>
      </c>
      <c r="I15" s="254"/>
      <c r="J15" s="212">
        <v>500</v>
      </c>
      <c r="K15" s="302"/>
      <c r="L15" s="256"/>
      <c r="M15" s="257" t="s">
        <v>843</v>
      </c>
      <c r="N15" s="444" t="s">
        <v>4</v>
      </c>
      <c r="O15" s="212"/>
      <c r="P15" s="302"/>
      <c r="Q15" s="290"/>
      <c r="R15" s="257"/>
      <c r="S15" s="254"/>
      <c r="T15" s="212"/>
      <c r="U15" s="302"/>
      <c r="V15" s="263"/>
      <c r="W15" s="429" t="s">
        <v>2000</v>
      </c>
      <c r="X15" s="261"/>
    </row>
    <row r="16" spans="1:24" s="8" customFormat="1" ht="16.5" customHeight="1">
      <c r="A16" s="425"/>
      <c r="B16" s="256"/>
      <c r="C16" s="253" t="s">
        <v>1911</v>
      </c>
      <c r="D16" s="254" t="s">
        <v>5</v>
      </c>
      <c r="E16" s="211">
        <v>1900</v>
      </c>
      <c r="F16" s="299"/>
      <c r="G16" s="300"/>
      <c r="H16" s="257"/>
      <c r="I16" s="254"/>
      <c r="J16" s="212"/>
      <c r="K16" s="302"/>
      <c r="L16" s="518"/>
      <c r="M16" s="257" t="s">
        <v>1912</v>
      </c>
      <c r="N16" s="444" t="s">
        <v>4</v>
      </c>
      <c r="O16" s="212"/>
      <c r="P16" s="302"/>
      <c r="Q16" s="290"/>
      <c r="R16" s="257"/>
      <c r="S16" s="289"/>
      <c r="T16" s="212"/>
      <c r="U16" s="302"/>
      <c r="V16" s="263"/>
      <c r="W16" s="452" t="s">
        <v>350</v>
      </c>
      <c r="X16" s="261"/>
    </row>
    <row r="17" spans="1:24" s="8" customFormat="1" ht="16.5" customHeight="1">
      <c r="A17" s="425"/>
      <c r="B17" s="256"/>
      <c r="C17" s="253" t="s">
        <v>1501</v>
      </c>
      <c r="D17" s="254" t="s">
        <v>5</v>
      </c>
      <c r="E17" s="211">
        <v>1500</v>
      </c>
      <c r="F17" s="299"/>
      <c r="G17" s="300"/>
      <c r="H17" s="257"/>
      <c r="I17" s="254"/>
      <c r="J17" s="212"/>
      <c r="K17" s="302"/>
      <c r="L17" s="516"/>
      <c r="M17" s="514" t="s">
        <v>144</v>
      </c>
      <c r="N17" s="444" t="s">
        <v>4</v>
      </c>
      <c r="O17" s="212"/>
      <c r="P17" s="302"/>
      <c r="Q17" s="290"/>
      <c r="R17" s="257"/>
      <c r="S17" s="289"/>
      <c r="T17" s="433"/>
      <c r="U17" s="302"/>
      <c r="V17" s="263"/>
      <c r="W17" s="260"/>
      <c r="X17" s="261"/>
    </row>
    <row r="18" spans="1:24" s="8" customFormat="1" ht="16.5" customHeight="1">
      <c r="A18" s="425"/>
      <c r="B18" s="256"/>
      <c r="C18" s="253" t="s">
        <v>1859</v>
      </c>
      <c r="D18" s="254" t="s">
        <v>1866</v>
      </c>
      <c r="E18" s="211">
        <v>250</v>
      </c>
      <c r="F18" s="299"/>
      <c r="G18" s="300"/>
      <c r="H18" s="257"/>
      <c r="I18" s="254"/>
      <c r="J18" s="212"/>
      <c r="K18" s="302"/>
      <c r="L18" s="256"/>
      <c r="M18" s="257" t="s">
        <v>1859</v>
      </c>
      <c r="N18" s="444" t="s">
        <v>4</v>
      </c>
      <c r="O18" s="212"/>
      <c r="P18" s="302"/>
      <c r="Q18" s="290"/>
      <c r="R18" s="257"/>
      <c r="S18" s="289"/>
      <c r="T18" s="212"/>
      <c r="U18" s="302"/>
      <c r="V18" s="263"/>
      <c r="W18" s="260"/>
      <c r="X18" s="261"/>
    </row>
    <row r="19" spans="1:24" s="8" customFormat="1" ht="16.5" customHeight="1">
      <c r="A19" s="425"/>
      <c r="B19" s="256"/>
      <c r="C19" s="253" t="s">
        <v>1502</v>
      </c>
      <c r="D19" s="444" t="s">
        <v>34</v>
      </c>
      <c r="E19" s="211">
        <v>1200</v>
      </c>
      <c r="F19" s="299"/>
      <c r="G19" s="300"/>
      <c r="H19" s="257"/>
      <c r="I19" s="254"/>
      <c r="J19" s="212"/>
      <c r="K19" s="302"/>
      <c r="L19" s="256"/>
      <c r="M19" s="257" t="s">
        <v>145</v>
      </c>
      <c r="N19" s="254" t="s">
        <v>37</v>
      </c>
      <c r="O19" s="212"/>
      <c r="P19" s="302"/>
      <c r="Q19" s="290"/>
      <c r="R19" s="257"/>
      <c r="S19" s="289"/>
      <c r="T19" s="212"/>
      <c r="U19" s="302"/>
      <c r="V19" s="263"/>
      <c r="W19" s="260"/>
      <c r="X19" s="261"/>
    </row>
    <row r="20" spans="1:24" s="8" customFormat="1" ht="16.5" customHeight="1">
      <c r="A20" s="425"/>
      <c r="B20" s="256"/>
      <c r="C20" s="253" t="s">
        <v>1503</v>
      </c>
      <c r="D20" s="254" t="s">
        <v>5</v>
      </c>
      <c r="E20" s="211">
        <v>1550</v>
      </c>
      <c r="F20" s="299"/>
      <c r="G20" s="300"/>
      <c r="H20" s="257"/>
      <c r="I20" s="254"/>
      <c r="J20" s="212"/>
      <c r="K20" s="302"/>
      <c r="L20" s="256"/>
      <c r="M20" s="257" t="s">
        <v>146</v>
      </c>
      <c r="N20" s="254" t="s">
        <v>4</v>
      </c>
      <c r="O20" s="212"/>
      <c r="P20" s="302"/>
      <c r="Q20" s="290"/>
      <c r="R20" s="257"/>
      <c r="S20" s="289"/>
      <c r="T20" s="212"/>
      <c r="U20" s="302"/>
      <c r="V20" s="263"/>
      <c r="W20" s="260"/>
      <c r="X20" s="261"/>
    </row>
    <row r="21" spans="1:24" s="8" customFormat="1" ht="16.5" customHeight="1">
      <c r="A21" s="425"/>
      <c r="B21" s="256"/>
      <c r="C21" s="253" t="s">
        <v>1504</v>
      </c>
      <c r="D21" s="254" t="s">
        <v>1866</v>
      </c>
      <c r="E21" s="211">
        <v>2550</v>
      </c>
      <c r="F21" s="299"/>
      <c r="G21" s="300"/>
      <c r="H21" s="257"/>
      <c r="I21" s="254"/>
      <c r="J21" s="212"/>
      <c r="K21" s="302"/>
      <c r="L21" s="256"/>
      <c r="M21" s="257" t="s">
        <v>656</v>
      </c>
      <c r="N21" s="254" t="s">
        <v>4</v>
      </c>
      <c r="O21" s="212"/>
      <c r="P21" s="302"/>
      <c r="Q21" s="290"/>
      <c r="R21" s="257"/>
      <c r="S21" s="289"/>
      <c r="T21" s="212"/>
      <c r="U21" s="302"/>
      <c r="V21" s="263"/>
      <c r="W21" s="260"/>
      <c r="X21" s="261"/>
    </row>
    <row r="22" spans="1:24" s="8" customFormat="1" ht="16.5" customHeight="1">
      <c r="A22" s="425"/>
      <c r="B22" s="256"/>
      <c r="C22" s="253" t="s">
        <v>1505</v>
      </c>
      <c r="D22" s="254" t="s">
        <v>1866</v>
      </c>
      <c r="E22" s="211">
        <v>2000</v>
      </c>
      <c r="F22" s="299"/>
      <c r="G22" s="300"/>
      <c r="H22" s="257"/>
      <c r="I22" s="254"/>
      <c r="J22" s="212"/>
      <c r="K22" s="302"/>
      <c r="L22" s="256"/>
      <c r="M22" s="257" t="s">
        <v>147</v>
      </c>
      <c r="N22" s="254" t="s">
        <v>4</v>
      </c>
      <c r="O22" s="212"/>
      <c r="P22" s="302"/>
      <c r="Q22" s="290"/>
      <c r="R22" s="257"/>
      <c r="S22" s="289"/>
      <c r="T22" s="212"/>
      <c r="U22" s="302"/>
      <c r="V22" s="263"/>
      <c r="W22" s="260"/>
      <c r="X22" s="261"/>
    </row>
    <row r="23" spans="1:24" s="8" customFormat="1" ht="16.5" customHeight="1">
      <c r="A23" s="425"/>
      <c r="B23" s="256"/>
      <c r="C23" s="253" t="s">
        <v>1798</v>
      </c>
      <c r="D23" s="254" t="s">
        <v>1866</v>
      </c>
      <c r="E23" s="211">
        <v>3400</v>
      </c>
      <c r="F23" s="299"/>
      <c r="G23" s="300"/>
      <c r="H23" s="257"/>
      <c r="I23" s="254"/>
      <c r="J23" s="212"/>
      <c r="K23" s="302"/>
      <c r="L23" s="256"/>
      <c r="M23" s="257" t="s">
        <v>1799</v>
      </c>
      <c r="N23" s="254" t="s">
        <v>4</v>
      </c>
      <c r="O23" s="212"/>
      <c r="P23" s="302"/>
      <c r="Q23" s="290"/>
      <c r="R23" s="257"/>
      <c r="S23" s="254"/>
      <c r="T23" s="212"/>
      <c r="U23" s="302"/>
      <c r="V23" s="263"/>
      <c r="W23" s="260"/>
      <c r="X23" s="261"/>
    </row>
    <row r="24" spans="1:24" s="8" customFormat="1" ht="16.5" customHeight="1">
      <c r="A24" s="425"/>
      <c r="B24" s="256"/>
      <c r="C24" s="253" t="s">
        <v>1506</v>
      </c>
      <c r="D24" s="254" t="s">
        <v>1866</v>
      </c>
      <c r="E24" s="211">
        <v>1150</v>
      </c>
      <c r="F24" s="299"/>
      <c r="G24" s="300"/>
      <c r="H24" s="257"/>
      <c r="I24" s="254"/>
      <c r="J24" s="212"/>
      <c r="K24" s="302"/>
      <c r="L24" s="256"/>
      <c r="M24" s="257" t="s">
        <v>149</v>
      </c>
      <c r="N24" s="254" t="s">
        <v>4</v>
      </c>
      <c r="O24" s="212"/>
      <c r="P24" s="302"/>
      <c r="Q24" s="290"/>
      <c r="R24" s="257"/>
      <c r="S24" s="289"/>
      <c r="T24" s="212"/>
      <c r="U24" s="302"/>
      <c r="V24" s="263"/>
      <c r="W24" s="260"/>
      <c r="X24" s="261"/>
    </row>
    <row r="25" spans="1:24" s="8" customFormat="1" ht="16.5" customHeight="1">
      <c r="A25" s="425"/>
      <c r="B25" s="256"/>
      <c r="C25" s="253" t="s">
        <v>1507</v>
      </c>
      <c r="D25" s="254" t="s">
        <v>5</v>
      </c>
      <c r="E25" s="211">
        <v>1450</v>
      </c>
      <c r="F25" s="299"/>
      <c r="G25" s="300"/>
      <c r="H25" s="257"/>
      <c r="I25" s="254"/>
      <c r="J25" s="212"/>
      <c r="K25" s="302"/>
      <c r="L25" s="256"/>
      <c r="M25" s="257" t="s">
        <v>151</v>
      </c>
      <c r="N25" s="254" t="s">
        <v>4</v>
      </c>
      <c r="O25" s="212"/>
      <c r="P25" s="302"/>
      <c r="Q25" s="290"/>
      <c r="R25" s="257"/>
      <c r="S25" s="289"/>
      <c r="T25" s="212"/>
      <c r="U25" s="302"/>
      <c r="V25" s="263"/>
      <c r="W25" s="260"/>
      <c r="X25" s="261"/>
    </row>
    <row r="26" spans="1:24" s="8" customFormat="1" ht="16.5" customHeight="1">
      <c r="A26" s="425"/>
      <c r="B26" s="256"/>
      <c r="C26" s="253" t="s">
        <v>1508</v>
      </c>
      <c r="D26" s="254" t="s">
        <v>5</v>
      </c>
      <c r="E26" s="211">
        <v>2600</v>
      </c>
      <c r="F26" s="299"/>
      <c r="G26" s="300"/>
      <c r="H26" s="257"/>
      <c r="I26" s="254"/>
      <c r="J26" s="212"/>
      <c r="K26" s="302"/>
      <c r="L26" s="256"/>
      <c r="M26" s="257" t="s">
        <v>152</v>
      </c>
      <c r="N26" s="254" t="s">
        <v>4</v>
      </c>
      <c r="O26" s="212"/>
      <c r="P26" s="302"/>
      <c r="Q26" s="290"/>
      <c r="R26" s="257"/>
      <c r="S26" s="289"/>
      <c r="T26" s="212"/>
      <c r="U26" s="302"/>
      <c r="V26" s="263"/>
      <c r="W26" s="260"/>
      <c r="X26" s="261"/>
    </row>
    <row r="27" spans="1:24" s="8" customFormat="1" ht="16.5" customHeight="1">
      <c r="A27" s="425"/>
      <c r="B27" s="256"/>
      <c r="C27" s="253" t="s">
        <v>1509</v>
      </c>
      <c r="D27" s="254" t="s">
        <v>1866</v>
      </c>
      <c r="E27" s="211">
        <v>1900</v>
      </c>
      <c r="F27" s="299"/>
      <c r="G27" s="300"/>
      <c r="H27" s="254"/>
      <c r="I27" s="254"/>
      <c r="J27" s="212"/>
      <c r="K27" s="302"/>
      <c r="L27" s="256"/>
      <c r="M27" s="257" t="s">
        <v>153</v>
      </c>
      <c r="N27" s="254" t="s">
        <v>4</v>
      </c>
      <c r="O27" s="212"/>
      <c r="P27" s="302"/>
      <c r="Q27" s="290"/>
      <c r="R27" s="257"/>
      <c r="S27" s="289"/>
      <c r="T27" s="212"/>
      <c r="U27" s="302"/>
      <c r="V27" s="263"/>
      <c r="W27" s="260"/>
      <c r="X27" s="261"/>
    </row>
    <row r="28" spans="1:24" s="8" customFormat="1" ht="16.5" customHeight="1">
      <c r="A28" s="425"/>
      <c r="B28" s="256"/>
      <c r="C28" s="253" t="s">
        <v>1510</v>
      </c>
      <c r="D28" s="254" t="s">
        <v>5</v>
      </c>
      <c r="E28" s="211">
        <v>1000</v>
      </c>
      <c r="F28" s="299"/>
      <c r="G28" s="300"/>
      <c r="H28" s="257"/>
      <c r="I28" s="254"/>
      <c r="J28" s="212"/>
      <c r="K28" s="302"/>
      <c r="L28" s="256"/>
      <c r="M28" s="257" t="s">
        <v>154</v>
      </c>
      <c r="N28" s="254" t="s">
        <v>4</v>
      </c>
      <c r="O28" s="212"/>
      <c r="P28" s="302"/>
      <c r="Q28" s="290"/>
      <c r="R28" s="257"/>
      <c r="S28" s="289"/>
      <c r="T28" s="212"/>
      <c r="U28" s="302"/>
      <c r="V28" s="263"/>
      <c r="W28" s="260"/>
      <c r="X28" s="261"/>
    </row>
    <row r="29" spans="1:24" s="8" customFormat="1" ht="16.5" customHeight="1">
      <c r="A29" s="425"/>
      <c r="B29" s="256"/>
      <c r="C29" s="253" t="s">
        <v>1511</v>
      </c>
      <c r="D29" s="254" t="s">
        <v>5</v>
      </c>
      <c r="E29" s="211">
        <v>1250</v>
      </c>
      <c r="F29" s="299"/>
      <c r="G29" s="300"/>
      <c r="H29" s="257"/>
      <c r="I29" s="254"/>
      <c r="J29" s="212"/>
      <c r="K29" s="302"/>
      <c r="L29" s="256"/>
      <c r="M29" s="257" t="s">
        <v>155</v>
      </c>
      <c r="N29" s="254" t="s">
        <v>4</v>
      </c>
      <c r="O29" s="212"/>
      <c r="P29" s="302"/>
      <c r="Q29" s="290"/>
      <c r="R29" s="257"/>
      <c r="S29" s="289"/>
      <c r="T29" s="212"/>
      <c r="U29" s="302"/>
      <c r="V29" s="263"/>
      <c r="W29" s="260"/>
      <c r="X29" s="261"/>
    </row>
    <row r="30" spans="1:24" s="8" customFormat="1" ht="16.5" customHeight="1">
      <c r="A30" s="425"/>
      <c r="B30" s="256"/>
      <c r="C30" s="253" t="s">
        <v>1512</v>
      </c>
      <c r="D30" s="254" t="s">
        <v>5</v>
      </c>
      <c r="E30" s="211">
        <v>1450</v>
      </c>
      <c r="F30" s="299"/>
      <c r="G30" s="300"/>
      <c r="H30" s="257"/>
      <c r="I30" s="254"/>
      <c r="J30" s="212"/>
      <c r="K30" s="302"/>
      <c r="L30" s="256"/>
      <c r="M30" s="257" t="s">
        <v>157</v>
      </c>
      <c r="N30" s="254" t="s">
        <v>4</v>
      </c>
      <c r="O30" s="212"/>
      <c r="P30" s="302"/>
      <c r="Q30" s="290"/>
      <c r="R30" s="257"/>
      <c r="S30" s="289"/>
      <c r="T30" s="212"/>
      <c r="U30" s="302"/>
      <c r="V30" s="263"/>
      <c r="W30" s="260"/>
      <c r="X30" s="261"/>
    </row>
    <row r="31" spans="1:24" s="8" customFormat="1" ht="16.5" customHeight="1">
      <c r="A31" s="425"/>
      <c r="B31" s="256"/>
      <c r="C31" s="253" t="s">
        <v>1513</v>
      </c>
      <c r="D31" s="254" t="s">
        <v>5</v>
      </c>
      <c r="E31" s="211">
        <v>1350</v>
      </c>
      <c r="F31" s="299"/>
      <c r="G31" s="300"/>
      <c r="H31" s="257"/>
      <c r="I31" s="254"/>
      <c r="J31" s="212"/>
      <c r="K31" s="302"/>
      <c r="L31" s="256"/>
      <c r="M31" s="257" t="s">
        <v>160</v>
      </c>
      <c r="N31" s="254" t="s">
        <v>4</v>
      </c>
      <c r="O31" s="212"/>
      <c r="P31" s="302"/>
      <c r="Q31" s="290"/>
      <c r="R31" s="257"/>
      <c r="S31" s="289"/>
      <c r="T31" s="212"/>
      <c r="U31" s="302"/>
      <c r="V31" s="263"/>
      <c r="W31" s="260"/>
      <c r="X31" s="261"/>
    </row>
    <row r="32" spans="1:24" s="8" customFormat="1" ht="16.5" customHeight="1">
      <c r="A32" s="425"/>
      <c r="B32" s="256"/>
      <c r="C32" s="253" t="s">
        <v>1514</v>
      </c>
      <c r="D32" s="444" t="s">
        <v>34</v>
      </c>
      <c r="E32" s="211">
        <v>2450</v>
      </c>
      <c r="F32" s="299"/>
      <c r="G32" s="300"/>
      <c r="H32" s="257" t="s">
        <v>161</v>
      </c>
      <c r="I32" s="254" t="s">
        <v>36</v>
      </c>
      <c r="J32" s="212"/>
      <c r="K32" s="302"/>
      <c r="L32" s="256"/>
      <c r="M32" s="257" t="s">
        <v>161</v>
      </c>
      <c r="N32" s="254" t="s">
        <v>37</v>
      </c>
      <c r="O32" s="212"/>
      <c r="P32" s="302"/>
      <c r="Q32" s="290"/>
      <c r="R32" s="257"/>
      <c r="S32" s="289"/>
      <c r="T32" s="212"/>
      <c r="U32" s="302"/>
      <c r="V32" s="263"/>
      <c r="W32" s="260"/>
      <c r="X32" s="261"/>
    </row>
    <row r="33" spans="1:24" s="8" customFormat="1" ht="16.5" customHeight="1">
      <c r="A33" s="425"/>
      <c r="B33" s="256"/>
      <c r="C33" s="253" t="s">
        <v>1515</v>
      </c>
      <c r="D33" s="254" t="s">
        <v>1866</v>
      </c>
      <c r="E33" s="211">
        <v>1500</v>
      </c>
      <c r="F33" s="299"/>
      <c r="G33" s="300"/>
      <c r="H33" s="257"/>
      <c r="I33" s="254"/>
      <c r="J33" s="212"/>
      <c r="K33" s="302"/>
      <c r="L33" s="256"/>
      <c r="M33" s="257" t="s">
        <v>163</v>
      </c>
      <c r="N33" s="254" t="s">
        <v>4</v>
      </c>
      <c r="O33" s="212"/>
      <c r="P33" s="302"/>
      <c r="Q33" s="290"/>
      <c r="R33" s="257"/>
      <c r="S33" s="289"/>
      <c r="T33" s="212"/>
      <c r="U33" s="302"/>
      <c r="V33" s="263"/>
      <c r="W33" s="260"/>
      <c r="X33" s="261"/>
    </row>
    <row r="34" spans="1:24" s="8" customFormat="1" ht="16.5" customHeight="1">
      <c r="A34" s="425"/>
      <c r="B34" s="256"/>
      <c r="C34" s="253" t="s">
        <v>1516</v>
      </c>
      <c r="D34" s="254" t="s">
        <v>5</v>
      </c>
      <c r="E34" s="211">
        <v>1300</v>
      </c>
      <c r="F34" s="299"/>
      <c r="G34" s="300"/>
      <c r="H34" s="257"/>
      <c r="I34" s="254"/>
      <c r="J34" s="212"/>
      <c r="K34" s="302"/>
      <c r="L34" s="256"/>
      <c r="M34" s="257" t="s">
        <v>164</v>
      </c>
      <c r="N34" s="254" t="s">
        <v>4</v>
      </c>
      <c r="O34" s="212"/>
      <c r="P34" s="302"/>
      <c r="Q34" s="290"/>
      <c r="R34" s="257"/>
      <c r="S34" s="289"/>
      <c r="T34" s="212"/>
      <c r="U34" s="302"/>
      <c r="V34" s="263"/>
      <c r="W34" s="260"/>
      <c r="X34" s="261"/>
    </row>
    <row r="35" spans="1:24" s="8" customFormat="1" ht="16.5" customHeight="1">
      <c r="A35" s="425"/>
      <c r="B35" s="256"/>
      <c r="C35" s="253" t="s">
        <v>1517</v>
      </c>
      <c r="D35" s="254" t="s">
        <v>1866</v>
      </c>
      <c r="E35" s="211">
        <v>1900</v>
      </c>
      <c r="F35" s="299"/>
      <c r="G35" s="300"/>
      <c r="H35" s="257"/>
      <c r="I35" s="254"/>
      <c r="J35" s="212"/>
      <c r="K35" s="302"/>
      <c r="L35" s="256"/>
      <c r="M35" s="257" t="s">
        <v>170</v>
      </c>
      <c r="N35" s="254" t="s">
        <v>4</v>
      </c>
      <c r="O35" s="212"/>
      <c r="P35" s="302"/>
      <c r="Q35" s="290"/>
      <c r="R35" s="257"/>
      <c r="S35" s="289"/>
      <c r="T35" s="212"/>
      <c r="U35" s="302"/>
      <c r="V35" s="263"/>
      <c r="W35" s="260"/>
      <c r="X35" s="261"/>
    </row>
    <row r="36" spans="1:24" s="8" customFormat="1" ht="16.5" customHeight="1">
      <c r="A36" s="425"/>
      <c r="B36" s="256"/>
      <c r="C36" s="253"/>
      <c r="D36" s="254"/>
      <c r="E36" s="211"/>
      <c r="F36" s="299"/>
      <c r="G36" s="300"/>
      <c r="H36" s="257"/>
      <c r="I36" s="254"/>
      <c r="J36" s="212"/>
      <c r="K36" s="302"/>
      <c r="L36" s="256"/>
      <c r="M36" s="257"/>
      <c r="N36" s="254"/>
      <c r="O36" s="212"/>
      <c r="P36" s="302"/>
      <c r="Q36" s="290"/>
      <c r="R36" s="257"/>
      <c r="S36" s="289"/>
      <c r="T36" s="212"/>
      <c r="U36" s="302"/>
      <c r="V36" s="263"/>
      <c r="W36" s="260"/>
      <c r="X36" s="261"/>
    </row>
    <row r="37" spans="1:24" s="8" customFormat="1" ht="16.5" customHeight="1">
      <c r="A37" s="425"/>
      <c r="B37" s="256"/>
      <c r="C37" s="253"/>
      <c r="D37" s="254"/>
      <c r="E37" s="211"/>
      <c r="F37" s="299"/>
      <c r="G37" s="300"/>
      <c r="H37" s="257"/>
      <c r="I37" s="254"/>
      <c r="J37" s="212"/>
      <c r="K37" s="302"/>
      <c r="L37" s="256"/>
      <c r="M37" s="257"/>
      <c r="N37" s="254"/>
      <c r="O37" s="212"/>
      <c r="P37" s="302"/>
      <c r="Q37" s="290"/>
      <c r="R37" s="257"/>
      <c r="S37" s="289"/>
      <c r="T37" s="212"/>
      <c r="U37" s="302"/>
      <c r="V37" s="263"/>
      <c r="W37" s="260"/>
      <c r="X37" s="261"/>
    </row>
    <row r="38" spans="1:24" s="8" customFormat="1" ht="16.5" customHeight="1">
      <c r="A38" s="425"/>
      <c r="B38" s="256"/>
      <c r="C38" s="253"/>
      <c r="D38" s="254"/>
      <c r="E38" s="211"/>
      <c r="F38" s="299"/>
      <c r="G38" s="300"/>
      <c r="H38" s="257"/>
      <c r="I38" s="254"/>
      <c r="J38" s="212"/>
      <c r="K38" s="302"/>
      <c r="L38" s="256"/>
      <c r="M38" s="257"/>
      <c r="N38" s="254"/>
      <c r="O38" s="212"/>
      <c r="P38" s="302"/>
      <c r="Q38" s="290"/>
      <c r="R38" s="257"/>
      <c r="S38" s="289"/>
      <c r="T38" s="212"/>
      <c r="U38" s="302"/>
      <c r="V38" s="263"/>
      <c r="W38" s="260"/>
      <c r="X38" s="261"/>
    </row>
    <row r="39" spans="1:24" s="8" customFormat="1" ht="16.5" customHeight="1">
      <c r="A39" s="425"/>
      <c r="B39" s="256"/>
      <c r="C39" s="253"/>
      <c r="D39" s="254"/>
      <c r="E39" s="211"/>
      <c r="F39" s="299"/>
      <c r="G39" s="300"/>
      <c r="H39" s="257"/>
      <c r="I39" s="254"/>
      <c r="J39" s="212"/>
      <c r="K39" s="302"/>
      <c r="L39" s="256"/>
      <c r="M39" s="257"/>
      <c r="N39" s="254"/>
      <c r="O39" s="212"/>
      <c r="P39" s="302"/>
      <c r="Q39" s="290"/>
      <c r="R39" s="257"/>
      <c r="S39" s="289"/>
      <c r="T39" s="212"/>
      <c r="U39" s="302"/>
      <c r="V39" s="263"/>
      <c r="W39" s="260"/>
      <c r="X39" s="261"/>
    </row>
    <row r="40" spans="1:24" s="8" customFormat="1" ht="16.5" customHeight="1">
      <c r="A40" s="425"/>
      <c r="B40" s="256"/>
      <c r="C40" s="253"/>
      <c r="D40" s="254"/>
      <c r="E40" s="211"/>
      <c r="F40" s="299"/>
      <c r="G40" s="300"/>
      <c r="H40" s="257"/>
      <c r="I40" s="254"/>
      <c r="J40" s="212"/>
      <c r="K40" s="302"/>
      <c r="L40" s="256"/>
      <c r="M40" s="257"/>
      <c r="N40" s="254"/>
      <c r="O40" s="212"/>
      <c r="P40" s="302"/>
      <c r="Q40" s="290"/>
      <c r="R40" s="257"/>
      <c r="S40" s="289"/>
      <c r="T40" s="212"/>
      <c r="U40" s="302"/>
      <c r="V40" s="263"/>
      <c r="W40" s="262"/>
      <c r="X40" s="261"/>
    </row>
    <row r="41" spans="1:24" s="8" customFormat="1" ht="16.5" customHeight="1">
      <c r="A41" s="425"/>
      <c r="B41" s="256"/>
      <c r="C41" s="253"/>
      <c r="D41" s="254"/>
      <c r="E41" s="211"/>
      <c r="F41" s="299"/>
      <c r="G41" s="454"/>
      <c r="H41" s="257"/>
      <c r="I41" s="254"/>
      <c r="J41" s="212"/>
      <c r="K41" s="303"/>
      <c r="L41" s="256"/>
      <c r="M41" s="257"/>
      <c r="N41" s="254"/>
      <c r="O41" s="212"/>
      <c r="P41" s="303"/>
      <c r="Q41" s="290"/>
      <c r="R41" s="257"/>
      <c r="S41" s="289"/>
      <c r="T41" s="212"/>
      <c r="U41" s="303"/>
      <c r="V41" s="263"/>
      <c r="W41" s="260"/>
      <c r="X41" s="261"/>
    </row>
    <row r="42" spans="1:24" s="8" customFormat="1" ht="17.25" customHeight="1" thickBot="1">
      <c r="A42" s="456"/>
      <c r="B42" s="1222">
        <f>COUNTA(C8:C41)</f>
        <v>28</v>
      </c>
      <c r="C42" s="1099"/>
      <c r="D42" s="1100"/>
      <c r="E42" s="170">
        <f>SUM(E8:E41)</f>
        <v>57900</v>
      </c>
      <c r="F42" s="338">
        <f>SUM(F8:F41)</f>
        <v>0</v>
      </c>
      <c r="G42" s="1223">
        <f>COUNTA(H8:H41)</f>
        <v>9</v>
      </c>
      <c r="H42" s="1224"/>
      <c r="I42" s="1225"/>
      <c r="J42" s="105">
        <f>SUM(J8:J41)</f>
        <v>6200</v>
      </c>
      <c r="K42" s="297">
        <f>SUM(K8:K41)</f>
        <v>0</v>
      </c>
      <c r="L42" s="1101">
        <f>COUNTA(M8:M41)</f>
        <v>28</v>
      </c>
      <c r="M42" s="1102"/>
      <c r="N42" s="1103"/>
      <c r="O42" s="105">
        <f>SUM(O8:O41)</f>
        <v>0</v>
      </c>
      <c r="P42" s="297">
        <f>SUM(P8:P41)</f>
        <v>0</v>
      </c>
      <c r="Q42" s="1101">
        <f>COUNTA(R8:R41)</f>
        <v>2</v>
      </c>
      <c r="R42" s="1102"/>
      <c r="S42" s="1103"/>
      <c r="T42" s="105">
        <f>SUM(T8:T41)</f>
        <v>2200</v>
      </c>
      <c r="U42" s="298">
        <f>SUM(U8:U41)</f>
        <v>0</v>
      </c>
      <c r="V42" s="521"/>
      <c r="W42" s="70"/>
      <c r="X42" s="71"/>
    </row>
    <row r="43" spans="1:24" s="8" customFormat="1" ht="14.25" customHeight="1">
      <c r="A43" s="622"/>
      <c r="C43" s="36"/>
      <c r="D43" s="37"/>
      <c r="E43" s="38"/>
      <c r="F43" s="38"/>
      <c r="H43" s="36"/>
      <c r="I43" s="37"/>
      <c r="J43" s="38"/>
      <c r="K43" s="38"/>
      <c r="M43" s="36"/>
      <c r="N43" s="37"/>
      <c r="O43" s="38"/>
      <c r="P43" s="38"/>
      <c r="R43" s="36"/>
      <c r="S43" s="37"/>
      <c r="T43" s="38"/>
      <c r="U43" s="38"/>
      <c r="W43" s="36"/>
      <c r="X43" s="38"/>
    </row>
    <row r="44" spans="1:24" s="8" customFormat="1" ht="14.25" customHeight="1">
      <c r="A44" s="622"/>
      <c r="C44" s="36"/>
      <c r="D44" s="37"/>
      <c r="E44" s="38"/>
      <c r="F44" s="38"/>
      <c r="H44" s="36"/>
      <c r="I44" s="37"/>
      <c r="J44" s="38"/>
      <c r="K44" s="38"/>
      <c r="M44" s="36"/>
      <c r="N44" s="37"/>
      <c r="O44" s="38"/>
      <c r="P44" s="38"/>
      <c r="R44" s="36"/>
      <c r="S44" s="37"/>
      <c r="T44" s="38"/>
      <c r="U44" s="38"/>
      <c r="W44" s="36"/>
      <c r="X44" s="38"/>
    </row>
    <row r="45" spans="1:24" s="8" customFormat="1" ht="14.25" customHeight="1">
      <c r="A45" s="622"/>
      <c r="C45" s="36"/>
      <c r="D45" s="37"/>
      <c r="E45" s="38"/>
      <c r="F45" s="38"/>
      <c r="H45" s="36"/>
      <c r="I45" s="37"/>
      <c r="J45" s="38"/>
      <c r="K45" s="38"/>
      <c r="M45" s="36"/>
      <c r="N45" s="37"/>
      <c r="O45" s="38"/>
      <c r="P45" s="38"/>
      <c r="R45" s="36"/>
      <c r="S45" s="37"/>
      <c r="T45" s="38"/>
      <c r="U45" s="38"/>
      <c r="W45" s="36"/>
      <c r="X45" s="38"/>
    </row>
    <row r="46" spans="1:24" s="8" customFormat="1" ht="14.25" customHeight="1">
      <c r="A46" s="622"/>
      <c r="C46" s="36"/>
      <c r="D46" s="37"/>
      <c r="E46" s="38"/>
      <c r="F46" s="38"/>
      <c r="H46" s="36"/>
      <c r="I46" s="37"/>
      <c r="J46" s="38"/>
      <c r="K46" s="38"/>
      <c r="M46" s="36"/>
      <c r="N46" s="37"/>
      <c r="O46" s="38"/>
      <c r="P46" s="38"/>
      <c r="R46" s="36"/>
      <c r="S46" s="37"/>
      <c r="T46" s="38"/>
      <c r="U46" s="38"/>
      <c r="W46" s="36"/>
      <c r="X46" s="38"/>
    </row>
    <row r="47" spans="1:24" s="8" customFormat="1" ht="14.25" customHeight="1">
      <c r="A47" s="622"/>
      <c r="C47" s="36"/>
      <c r="D47" s="37"/>
      <c r="E47" s="38"/>
      <c r="F47" s="38"/>
      <c r="H47" s="36"/>
      <c r="I47" s="37"/>
      <c r="J47" s="38"/>
      <c r="K47" s="38"/>
      <c r="M47" s="36"/>
      <c r="N47" s="37"/>
      <c r="O47" s="38"/>
      <c r="P47" s="38"/>
      <c r="R47" s="36"/>
      <c r="S47" s="37"/>
      <c r="T47" s="38"/>
      <c r="U47" s="38"/>
      <c r="W47" s="36"/>
      <c r="X47" s="38"/>
    </row>
    <row r="48" spans="1:24" s="8" customFormat="1" ht="14.25" customHeight="1">
      <c r="A48" s="622"/>
      <c r="C48" s="36"/>
      <c r="D48" s="37"/>
      <c r="E48" s="38"/>
      <c r="F48" s="38"/>
      <c r="H48" s="36"/>
      <c r="I48" s="37"/>
      <c r="J48" s="38"/>
      <c r="K48" s="38"/>
      <c r="M48" s="36"/>
      <c r="N48" s="37"/>
      <c r="O48" s="38"/>
      <c r="P48" s="38"/>
      <c r="R48" s="36"/>
      <c r="S48" s="37"/>
      <c r="T48" s="38"/>
      <c r="U48" s="38"/>
      <c r="W48" s="36"/>
      <c r="X48" s="38"/>
    </row>
    <row r="49" spans="1:24" s="8" customFormat="1" ht="14.25" customHeight="1">
      <c r="A49" s="622"/>
      <c r="C49" s="36"/>
      <c r="D49" s="37"/>
      <c r="E49" s="38"/>
      <c r="F49" s="38"/>
      <c r="H49" s="36"/>
      <c r="I49" s="37"/>
      <c r="J49" s="38"/>
      <c r="K49" s="38"/>
      <c r="M49" s="36"/>
      <c r="N49" s="37"/>
      <c r="O49" s="38"/>
      <c r="P49" s="38"/>
      <c r="R49" s="36"/>
      <c r="S49" s="37"/>
      <c r="T49" s="38"/>
      <c r="U49" s="38"/>
      <c r="W49" s="36"/>
      <c r="X49" s="38"/>
    </row>
    <row r="50" spans="1:24" s="8" customFormat="1" ht="14.25" customHeight="1">
      <c r="A50" s="622"/>
      <c r="C50" s="36"/>
      <c r="D50" s="37"/>
      <c r="E50" s="38"/>
      <c r="F50" s="38"/>
      <c r="H50" s="36"/>
      <c r="I50" s="37"/>
      <c r="J50" s="38"/>
      <c r="K50" s="38"/>
      <c r="M50" s="36"/>
      <c r="N50" s="37"/>
      <c r="O50" s="38"/>
      <c r="P50" s="38"/>
      <c r="R50" s="36"/>
      <c r="S50" s="37"/>
      <c r="T50" s="38"/>
      <c r="U50" s="38"/>
      <c r="W50" s="36"/>
      <c r="X50" s="38"/>
    </row>
    <row r="51" spans="1:24" s="8" customFormat="1" ht="14.25" customHeight="1">
      <c r="A51" s="622"/>
      <c r="C51" s="36"/>
      <c r="D51" s="37"/>
      <c r="E51" s="38"/>
      <c r="F51" s="38"/>
      <c r="H51" s="36"/>
      <c r="I51" s="37"/>
      <c r="J51" s="38"/>
      <c r="K51" s="38"/>
      <c r="M51" s="36"/>
      <c r="N51" s="37"/>
      <c r="O51" s="38"/>
      <c r="P51" s="38"/>
      <c r="R51" s="36"/>
      <c r="S51" s="37"/>
      <c r="T51" s="38"/>
      <c r="U51" s="38"/>
      <c r="W51" s="36"/>
      <c r="X51" s="38"/>
    </row>
    <row r="52" spans="1:24" s="8" customFormat="1" ht="14.25" customHeight="1">
      <c r="A52" s="622"/>
      <c r="C52" s="36"/>
      <c r="D52" s="37"/>
      <c r="E52" s="38"/>
      <c r="F52" s="38"/>
      <c r="H52" s="36"/>
      <c r="I52" s="37"/>
      <c r="J52" s="38"/>
      <c r="K52" s="38"/>
      <c r="M52" s="36"/>
      <c r="N52" s="37"/>
      <c r="O52" s="38"/>
      <c r="P52" s="38"/>
      <c r="R52" s="36"/>
      <c r="S52" s="37"/>
      <c r="T52" s="38"/>
      <c r="U52" s="38"/>
      <c r="W52" s="36"/>
      <c r="X52" s="38"/>
    </row>
    <row r="53" spans="1:24" s="8" customFormat="1" ht="14.25" customHeight="1">
      <c r="A53" s="622"/>
      <c r="C53" s="36"/>
      <c r="D53" s="37"/>
      <c r="E53" s="38"/>
      <c r="F53" s="38"/>
      <c r="H53" s="36"/>
      <c r="I53" s="37"/>
      <c r="J53" s="38"/>
      <c r="K53" s="38"/>
      <c r="M53" s="36"/>
      <c r="N53" s="37"/>
      <c r="O53" s="38"/>
      <c r="P53" s="38"/>
      <c r="R53" s="36"/>
      <c r="S53" s="37"/>
      <c r="T53" s="38"/>
      <c r="U53" s="38"/>
      <c r="W53" s="36"/>
      <c r="X53" s="38"/>
    </row>
    <row r="54" spans="1:24" s="8" customFormat="1" ht="14.25" customHeight="1">
      <c r="A54" s="622"/>
      <c r="C54" s="36"/>
      <c r="D54" s="37"/>
      <c r="E54" s="38"/>
      <c r="F54" s="38"/>
      <c r="H54" s="36"/>
      <c r="I54" s="37"/>
      <c r="J54" s="38"/>
      <c r="K54" s="38"/>
      <c r="M54" s="36"/>
      <c r="N54" s="37"/>
      <c r="O54" s="38"/>
      <c r="P54" s="38"/>
      <c r="R54" s="36"/>
      <c r="S54" s="37"/>
      <c r="T54" s="38"/>
      <c r="U54" s="38"/>
      <c r="W54" s="36"/>
      <c r="X54" s="38"/>
    </row>
    <row r="55" spans="1:24" s="8" customFormat="1" ht="14.25" customHeight="1">
      <c r="A55" s="622"/>
      <c r="C55" s="36"/>
      <c r="D55" s="37"/>
      <c r="E55" s="38"/>
      <c r="F55" s="38"/>
      <c r="H55" s="36"/>
      <c r="I55" s="37"/>
      <c r="J55" s="38"/>
      <c r="K55" s="38"/>
      <c r="M55" s="36"/>
      <c r="N55" s="37"/>
      <c r="O55" s="38"/>
      <c r="P55" s="38"/>
      <c r="R55" s="36"/>
      <c r="S55" s="37"/>
      <c r="T55" s="38"/>
      <c r="U55" s="38"/>
      <c r="W55" s="36"/>
      <c r="X55" s="38"/>
    </row>
    <row r="56" spans="1:24" s="8" customFormat="1" ht="14.25" customHeight="1">
      <c r="A56" s="622"/>
      <c r="C56" s="36"/>
      <c r="D56" s="37"/>
      <c r="E56" s="38"/>
      <c r="F56" s="38"/>
      <c r="H56" s="36"/>
      <c r="I56" s="37"/>
      <c r="J56" s="38"/>
      <c r="K56" s="38"/>
      <c r="M56" s="144"/>
      <c r="N56" s="37"/>
      <c r="O56" s="38"/>
      <c r="P56" s="38"/>
      <c r="R56" s="144"/>
      <c r="S56" s="37"/>
      <c r="T56" s="38"/>
      <c r="U56" s="38"/>
      <c r="W56" s="36"/>
      <c r="X56" s="38"/>
    </row>
    <row r="57" spans="1:24" s="8" customFormat="1" ht="14.25" customHeight="1">
      <c r="A57" s="622"/>
      <c r="C57" s="36"/>
      <c r="D57" s="37"/>
      <c r="E57" s="38"/>
      <c r="F57" s="38"/>
      <c r="H57" s="36"/>
      <c r="I57" s="37"/>
      <c r="J57" s="38"/>
      <c r="K57" s="38"/>
      <c r="M57" s="36"/>
      <c r="N57" s="37"/>
      <c r="O57" s="38"/>
      <c r="P57" s="38"/>
      <c r="R57" s="36"/>
      <c r="S57" s="37"/>
      <c r="T57" s="38"/>
      <c r="U57" s="38"/>
      <c r="W57" s="36"/>
      <c r="X57" s="38"/>
    </row>
    <row r="58" spans="1:24" s="8" customFormat="1" ht="14.25" customHeight="1">
      <c r="A58" s="622"/>
      <c r="C58" s="36"/>
      <c r="D58" s="37"/>
      <c r="E58" s="38"/>
      <c r="F58" s="38"/>
      <c r="H58" s="36"/>
      <c r="I58" s="37"/>
      <c r="J58" s="38"/>
      <c r="K58" s="38"/>
      <c r="M58" s="36"/>
      <c r="N58" s="37"/>
      <c r="O58" s="38"/>
      <c r="P58" s="38"/>
      <c r="R58" s="36"/>
      <c r="S58" s="37"/>
      <c r="T58" s="38"/>
      <c r="U58" s="38"/>
      <c r="W58" s="36"/>
      <c r="X58" s="38"/>
    </row>
    <row r="59" spans="1:24" s="8" customFormat="1" ht="14.25" customHeight="1">
      <c r="A59" s="622"/>
      <c r="C59" s="36"/>
      <c r="D59" s="37"/>
      <c r="E59" s="38"/>
      <c r="F59" s="38"/>
      <c r="H59" s="36"/>
      <c r="I59" s="37"/>
      <c r="J59" s="38"/>
      <c r="K59" s="38"/>
      <c r="M59" s="36"/>
      <c r="N59" s="37"/>
      <c r="O59" s="38"/>
      <c r="P59" s="38"/>
      <c r="R59" s="36"/>
      <c r="S59" s="37"/>
      <c r="T59" s="38"/>
      <c r="U59" s="38"/>
      <c r="W59" s="36"/>
      <c r="X59" s="38"/>
    </row>
    <row r="60" spans="1:24" s="8" customFormat="1" ht="14.25" customHeight="1">
      <c r="A60" s="622"/>
      <c r="C60" s="36"/>
      <c r="D60" s="37"/>
      <c r="E60" s="38"/>
      <c r="F60" s="38"/>
      <c r="H60" s="36"/>
      <c r="I60" s="37"/>
      <c r="J60" s="38"/>
      <c r="K60" s="38"/>
      <c r="M60" s="36"/>
      <c r="N60" s="37"/>
      <c r="O60" s="38"/>
      <c r="P60" s="38"/>
      <c r="R60" s="36"/>
      <c r="S60" s="37"/>
      <c r="T60" s="38"/>
      <c r="U60" s="38"/>
      <c r="W60" s="36"/>
      <c r="X60" s="38"/>
    </row>
  </sheetData>
  <mergeCells count="15">
    <mergeCell ref="V5:X5"/>
    <mergeCell ref="W6:X6"/>
    <mergeCell ref="B42:D42"/>
    <mergeCell ref="G42:I42"/>
    <mergeCell ref="L42:N42"/>
    <mergeCell ref="Q42:S42"/>
    <mergeCell ref="G6:H6"/>
    <mergeCell ref="A6:B6"/>
    <mergeCell ref="I6:K6"/>
    <mergeCell ref="V2:X4"/>
    <mergeCell ref="C3:H4"/>
    <mergeCell ref="K3:M4"/>
    <mergeCell ref="P1:U4"/>
    <mergeCell ref="B1:H2"/>
    <mergeCell ref="K1:M2"/>
  </mergeCells>
  <phoneticPr fontId="19"/>
  <dataValidations count="1">
    <dataValidation type="whole" operator="lessThanOrEqual" showInputMessage="1" showErrorMessage="1" sqref="F8:F41 K8:K41 P8:P41 U8:U41" xr:uid="{00000000-0002-0000-2A00-000000000000}">
      <formula1>E8</formula1>
    </dataValidation>
  </dataValidations>
  <hyperlinks>
    <hyperlink ref="V5:X5" location="三河表紙!A1" display="三河表紙へ戻る" xr:uid="{00000000-0004-0000-2A00-000000000000}"/>
  </hyperlinks>
  <printOptions horizontalCentered="1" verticalCentered="1"/>
  <pageMargins left="0.59055118110236227" right="0.59055118110236227" top="0.47244094488188981" bottom="0.47244094488188981" header="0.11811023622047245" footer="0.11811023622047245"/>
  <pageSetup paperSize="9" scale="83" firstPageNumber="45" orientation="landscape" useFirstPageNumber="1" horizontalDpi="4294967292" verticalDpi="400" r:id="rId1"/>
  <headerFooter alignWithMargins="0">
    <oddFooter>&amp;C－&amp;P－&amp;R中日興業（株）</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X36"/>
  <sheetViews>
    <sheetView showZeros="0" zoomScale="75" zoomScaleNormal="100" workbookViewId="0"/>
  </sheetViews>
  <sheetFormatPr defaultRowHeight="15" customHeight="1"/>
  <cols>
    <col min="1" max="1" width="6.625" style="30" customWidth="1"/>
    <col min="2" max="2" width="1.62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F27+K27+P27+U27+F35+U35</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21" customHeight="1" thickBot="1">
      <c r="A6" s="1213" t="s">
        <v>1580</v>
      </c>
      <c r="B6" s="1214"/>
      <c r="C6" s="235" t="s">
        <v>171</v>
      </c>
      <c r="D6" s="236"/>
      <c r="E6" s="237"/>
      <c r="F6" s="417"/>
      <c r="G6" s="1105" t="s">
        <v>771</v>
      </c>
      <c r="H6" s="1106"/>
      <c r="I6" s="1104">
        <f>E27+J27+O27+T27</f>
        <v>36100</v>
      </c>
      <c r="J6" s="1104"/>
      <c r="K6" s="1104"/>
      <c r="L6" s="418"/>
      <c r="M6" s="419"/>
      <c r="N6" s="182"/>
      <c r="O6" s="238"/>
      <c r="P6" s="238"/>
      <c r="Q6" s="238"/>
      <c r="R6" s="240"/>
      <c r="S6" s="182"/>
      <c r="T6" s="238"/>
      <c r="U6" s="238"/>
      <c r="V6" s="238"/>
      <c r="W6" s="1096">
        <f>三河表紙!U36</f>
        <v>45778</v>
      </c>
      <c r="X6" s="1097"/>
    </row>
    <row r="7" spans="1:24" s="9" customFormat="1" ht="18"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8" customFormat="1" ht="18.75" customHeight="1">
      <c r="A8" s="728"/>
      <c r="B8" s="256"/>
      <c r="C8" s="253" t="s">
        <v>1518</v>
      </c>
      <c r="D8" s="254" t="s">
        <v>1866</v>
      </c>
      <c r="E8" s="211">
        <v>5000</v>
      </c>
      <c r="F8" s="299"/>
      <c r="G8" s="443"/>
      <c r="H8" s="257" t="s">
        <v>1519</v>
      </c>
      <c r="I8" s="254"/>
      <c r="J8" s="212">
        <v>150</v>
      </c>
      <c r="K8" s="301"/>
      <c r="L8" s="256"/>
      <c r="M8" s="257" t="s">
        <v>1520</v>
      </c>
      <c r="N8" s="254" t="s">
        <v>1093</v>
      </c>
      <c r="O8" s="212"/>
      <c r="P8" s="301"/>
      <c r="Q8" s="256"/>
      <c r="R8" s="257" t="s">
        <v>1521</v>
      </c>
      <c r="S8" s="258"/>
      <c r="T8" s="212">
        <v>300</v>
      </c>
      <c r="U8" s="301"/>
      <c r="V8" s="426"/>
      <c r="W8" s="615"/>
      <c r="X8" s="616"/>
    </row>
    <row r="9" spans="1:24" s="8" customFormat="1" ht="18.75" customHeight="1">
      <c r="A9" s="728"/>
      <c r="B9" s="256"/>
      <c r="C9" s="253" t="s">
        <v>1522</v>
      </c>
      <c r="D9" s="254" t="s">
        <v>1866</v>
      </c>
      <c r="E9" s="211">
        <v>900</v>
      </c>
      <c r="F9" s="299"/>
      <c r="G9" s="300"/>
      <c r="H9" s="257" t="s">
        <v>1523</v>
      </c>
      <c r="I9" s="254"/>
      <c r="J9" s="212">
        <v>350</v>
      </c>
      <c r="K9" s="302"/>
      <c r="L9" s="256"/>
      <c r="M9" s="257" t="s">
        <v>1522</v>
      </c>
      <c r="N9" s="254" t="s">
        <v>1093</v>
      </c>
      <c r="O9" s="212"/>
      <c r="P9" s="302"/>
      <c r="Q9" s="256"/>
      <c r="R9" s="257" t="s">
        <v>1524</v>
      </c>
      <c r="S9" s="258"/>
      <c r="T9" s="212">
        <v>350</v>
      </c>
      <c r="U9" s="302"/>
      <c r="V9" s="692"/>
      <c r="W9" s="615"/>
      <c r="X9" s="616"/>
    </row>
    <row r="10" spans="1:24" s="8" customFormat="1" ht="18.75" customHeight="1">
      <c r="A10" s="728"/>
      <c r="B10" s="256"/>
      <c r="C10" s="253" t="s">
        <v>1525</v>
      </c>
      <c r="D10" s="254" t="s">
        <v>1866</v>
      </c>
      <c r="E10" s="211">
        <v>2500</v>
      </c>
      <c r="F10" s="299"/>
      <c r="G10" s="300"/>
      <c r="H10" s="257" t="s">
        <v>1526</v>
      </c>
      <c r="I10" s="254"/>
      <c r="J10" s="212">
        <v>1400</v>
      </c>
      <c r="K10" s="302"/>
      <c r="L10" s="256"/>
      <c r="M10" s="257" t="s">
        <v>172</v>
      </c>
      <c r="N10" s="254" t="s">
        <v>1129</v>
      </c>
      <c r="O10" s="212"/>
      <c r="P10" s="302"/>
      <c r="Q10" s="256"/>
      <c r="R10" s="257" t="s">
        <v>1527</v>
      </c>
      <c r="S10" s="258"/>
      <c r="T10" s="212">
        <v>150</v>
      </c>
      <c r="U10" s="302"/>
      <c r="V10" s="426"/>
      <c r="W10" s="276"/>
      <c r="X10" s="430"/>
    </row>
    <row r="11" spans="1:24" s="8" customFormat="1" ht="18.75" customHeight="1">
      <c r="A11" s="728"/>
      <c r="B11" s="256"/>
      <c r="C11" s="432" t="s">
        <v>1528</v>
      </c>
      <c r="D11" s="254" t="s">
        <v>1866</v>
      </c>
      <c r="E11" s="211">
        <v>850</v>
      </c>
      <c r="F11" s="299"/>
      <c r="G11" s="300"/>
      <c r="H11" s="257" t="s">
        <v>1529</v>
      </c>
      <c r="I11" s="254"/>
      <c r="J11" s="212">
        <v>600</v>
      </c>
      <c r="K11" s="302"/>
      <c r="L11" s="256"/>
      <c r="M11" s="570" t="s">
        <v>1151</v>
      </c>
      <c r="N11" s="254" t="s">
        <v>143</v>
      </c>
      <c r="O11" s="212"/>
      <c r="P11" s="302"/>
      <c r="Q11" s="290"/>
      <c r="R11" s="257"/>
      <c r="S11" s="289"/>
      <c r="T11" s="212"/>
      <c r="U11" s="302"/>
      <c r="V11" s="426"/>
      <c r="W11" s="615"/>
      <c r="X11" s="616"/>
    </row>
    <row r="12" spans="1:24" s="8" customFormat="1" ht="18.75" customHeight="1">
      <c r="A12" s="728"/>
      <c r="B12" s="256"/>
      <c r="C12" s="432" t="s">
        <v>1530</v>
      </c>
      <c r="D12" s="254" t="s">
        <v>156</v>
      </c>
      <c r="E12" s="211">
        <v>1100</v>
      </c>
      <c r="F12" s="299"/>
      <c r="G12" s="300"/>
      <c r="H12" s="257" t="s">
        <v>1531</v>
      </c>
      <c r="I12" s="254"/>
      <c r="J12" s="212">
        <v>100</v>
      </c>
      <c r="K12" s="302"/>
      <c r="L12" s="256"/>
      <c r="M12" s="570" t="s">
        <v>1152</v>
      </c>
      <c r="N12" s="254" t="s">
        <v>1187</v>
      </c>
      <c r="O12" s="212"/>
      <c r="P12" s="302"/>
      <c r="Q12" s="290"/>
      <c r="R12" s="257"/>
      <c r="S12" s="289"/>
      <c r="T12" s="212"/>
      <c r="U12" s="302"/>
      <c r="V12" s="426"/>
      <c r="W12" s="615"/>
      <c r="X12" s="616"/>
    </row>
    <row r="13" spans="1:24" s="8" customFormat="1" ht="18.75" customHeight="1">
      <c r="A13" s="728"/>
      <c r="B13" s="256"/>
      <c r="C13" s="751" t="s">
        <v>1532</v>
      </c>
      <c r="D13" s="254" t="s">
        <v>1866</v>
      </c>
      <c r="E13" s="211">
        <v>1750</v>
      </c>
      <c r="F13" s="299"/>
      <c r="G13" s="300"/>
      <c r="H13" s="257"/>
      <c r="I13" s="254"/>
      <c r="J13" s="212"/>
      <c r="K13" s="302"/>
      <c r="L13" s="256"/>
      <c r="M13" s="570" t="s">
        <v>173</v>
      </c>
      <c r="N13" s="254" t="s">
        <v>1194</v>
      </c>
      <c r="O13" s="212"/>
      <c r="P13" s="302"/>
      <c r="Q13" s="290"/>
      <c r="R13" s="257"/>
      <c r="S13" s="289"/>
      <c r="T13" s="212"/>
      <c r="U13" s="302"/>
      <c r="V13" s="550"/>
      <c r="W13" s="448"/>
      <c r="X13" s="616"/>
    </row>
    <row r="14" spans="1:24" s="8" customFormat="1" ht="18.75" customHeight="1">
      <c r="A14" s="623"/>
      <c r="B14" s="256"/>
      <c r="C14" s="253" t="s">
        <v>1533</v>
      </c>
      <c r="D14" s="254" t="s">
        <v>1866</v>
      </c>
      <c r="E14" s="211">
        <v>1400</v>
      </c>
      <c r="F14" s="299"/>
      <c r="G14" s="300"/>
      <c r="H14" s="257"/>
      <c r="I14" s="254"/>
      <c r="J14" s="212" t="s">
        <v>174</v>
      </c>
      <c r="K14" s="302"/>
      <c r="L14" s="256"/>
      <c r="M14" s="257" t="s">
        <v>175</v>
      </c>
      <c r="N14" s="254" t="s">
        <v>1194</v>
      </c>
      <c r="O14" s="212"/>
      <c r="P14" s="302"/>
      <c r="Q14" s="290"/>
      <c r="R14" s="257"/>
      <c r="S14" s="289"/>
      <c r="T14" s="212"/>
      <c r="U14" s="302"/>
      <c r="V14" s="263"/>
      <c r="W14" s="262"/>
      <c r="X14" s="616"/>
    </row>
    <row r="15" spans="1:24" s="8" customFormat="1" ht="18.75" customHeight="1">
      <c r="A15" s="624"/>
      <c r="B15" s="263"/>
      <c r="C15" s="253" t="s">
        <v>1534</v>
      </c>
      <c r="D15" s="254" t="s">
        <v>1866</v>
      </c>
      <c r="E15" s="211">
        <v>3100</v>
      </c>
      <c r="F15" s="299"/>
      <c r="G15" s="300"/>
      <c r="H15" s="257"/>
      <c r="I15" s="254"/>
      <c r="J15" s="212"/>
      <c r="K15" s="302"/>
      <c r="L15" s="256"/>
      <c r="M15" s="257" t="s">
        <v>176</v>
      </c>
      <c r="N15" s="254" t="s">
        <v>1589</v>
      </c>
      <c r="O15" s="212"/>
      <c r="P15" s="302"/>
      <c r="Q15" s="752"/>
      <c r="R15" s="257"/>
      <c r="S15" s="289"/>
      <c r="T15" s="212"/>
      <c r="U15" s="302"/>
      <c r="V15" s="550"/>
      <c r="W15" s="448"/>
      <c r="X15" s="616"/>
    </row>
    <row r="16" spans="1:24" s="8" customFormat="1" ht="18.75" customHeight="1">
      <c r="A16" s="728"/>
      <c r="B16" s="256"/>
      <c r="C16" s="253" t="s">
        <v>1536</v>
      </c>
      <c r="D16" s="254" t="s">
        <v>1588</v>
      </c>
      <c r="E16" s="211">
        <v>1800</v>
      </c>
      <c r="F16" s="299"/>
      <c r="G16" s="300"/>
      <c r="H16" s="257"/>
      <c r="I16" s="254"/>
      <c r="J16" s="212"/>
      <c r="K16" s="302"/>
      <c r="L16" s="256"/>
      <c r="M16" s="257" t="s">
        <v>177</v>
      </c>
      <c r="N16" s="254" t="s">
        <v>1589</v>
      </c>
      <c r="O16" s="212"/>
      <c r="P16" s="302"/>
      <c r="Q16" s="290"/>
      <c r="R16" s="257"/>
      <c r="S16" s="289"/>
      <c r="T16" s="212"/>
      <c r="U16" s="302"/>
      <c r="V16" s="263"/>
      <c r="W16" s="262"/>
      <c r="X16" s="616"/>
    </row>
    <row r="17" spans="1:24" s="8" customFormat="1" ht="18.75" customHeight="1">
      <c r="A17" s="728"/>
      <c r="B17" s="256"/>
      <c r="C17" s="253" t="s">
        <v>1531</v>
      </c>
      <c r="D17" s="254" t="s">
        <v>1866</v>
      </c>
      <c r="E17" s="211">
        <v>1450</v>
      </c>
      <c r="F17" s="299"/>
      <c r="G17" s="300"/>
      <c r="H17" s="257"/>
      <c r="I17" s="254"/>
      <c r="J17" s="212"/>
      <c r="K17" s="302"/>
      <c r="L17" s="256"/>
      <c r="M17" s="257" t="s">
        <v>178</v>
      </c>
      <c r="N17" s="254" t="s">
        <v>1081</v>
      </c>
      <c r="O17" s="212"/>
      <c r="P17" s="302"/>
      <c r="Q17" s="290"/>
      <c r="R17" s="257"/>
      <c r="S17" s="289"/>
      <c r="T17" s="212"/>
      <c r="U17" s="302"/>
      <c r="V17" s="426"/>
      <c r="W17" s="615"/>
      <c r="X17" s="616"/>
    </row>
    <row r="18" spans="1:24" s="8" customFormat="1" ht="18.75" customHeight="1">
      <c r="A18" s="753"/>
      <c r="B18" s="755" t="s">
        <v>1096</v>
      </c>
      <c r="C18" s="466" t="s">
        <v>1537</v>
      </c>
      <c r="D18" s="444" t="s">
        <v>1874</v>
      </c>
      <c r="E18" s="467">
        <v>3400</v>
      </c>
      <c r="F18" s="490"/>
      <c r="G18" s="469"/>
      <c r="H18" s="470" t="s">
        <v>179</v>
      </c>
      <c r="I18" s="444" t="s">
        <v>36</v>
      </c>
      <c r="J18" s="471"/>
      <c r="K18" s="493"/>
      <c r="L18" s="465"/>
      <c r="M18" s="470" t="s">
        <v>179</v>
      </c>
      <c r="N18" s="444" t="s">
        <v>37</v>
      </c>
      <c r="O18" s="471"/>
      <c r="P18" s="493"/>
      <c r="Q18" s="518"/>
      <c r="R18" s="470"/>
      <c r="S18" s="519"/>
      <c r="T18" s="471"/>
      <c r="U18" s="493"/>
      <c r="V18" s="263" t="s">
        <v>93</v>
      </c>
      <c r="W18" s="262" t="s">
        <v>1997</v>
      </c>
      <c r="X18" s="495"/>
    </row>
    <row r="19" spans="1:24" s="8" customFormat="1" ht="18.75" customHeight="1">
      <c r="A19" s="1233" t="s">
        <v>180</v>
      </c>
      <c r="B19" s="522" t="s">
        <v>1190</v>
      </c>
      <c r="C19" s="523" t="s">
        <v>1538</v>
      </c>
      <c r="D19" s="525" t="s">
        <v>1866</v>
      </c>
      <c r="E19" s="183">
        <v>1300</v>
      </c>
      <c r="F19" s="512"/>
      <c r="G19" s="443"/>
      <c r="H19" s="524"/>
      <c r="I19" s="525"/>
      <c r="J19" s="526"/>
      <c r="K19" s="515"/>
      <c r="L19" s="522"/>
      <c r="M19" s="524" t="s">
        <v>166</v>
      </c>
      <c r="N19" s="579" t="s">
        <v>1129</v>
      </c>
      <c r="O19" s="526"/>
      <c r="P19" s="515"/>
      <c r="Q19" s="754"/>
      <c r="R19" s="524"/>
      <c r="S19" s="528"/>
      <c r="T19" s="526"/>
      <c r="U19" s="515"/>
      <c r="V19" s="263" t="s">
        <v>1172</v>
      </c>
      <c r="W19" s="1296" t="s">
        <v>181</v>
      </c>
      <c r="X19" s="1297"/>
    </row>
    <row r="20" spans="1:24" s="8" customFormat="1" ht="18.75" customHeight="1">
      <c r="A20" s="1239"/>
      <c r="B20" s="755" t="s">
        <v>186</v>
      </c>
      <c r="C20" s="553" t="s">
        <v>1539</v>
      </c>
      <c r="D20" s="531" t="s">
        <v>1866</v>
      </c>
      <c r="E20" s="554">
        <v>1850</v>
      </c>
      <c r="F20" s="490"/>
      <c r="G20" s="555"/>
      <c r="H20" s="530"/>
      <c r="I20" s="531"/>
      <c r="J20" s="532"/>
      <c r="K20" s="493"/>
      <c r="L20" s="529"/>
      <c r="M20" s="530" t="s">
        <v>167</v>
      </c>
      <c r="N20" s="531" t="s">
        <v>1129</v>
      </c>
      <c r="O20" s="532"/>
      <c r="P20" s="493"/>
      <c r="Q20" s="533"/>
      <c r="R20" s="530"/>
      <c r="S20" s="534"/>
      <c r="T20" s="532"/>
      <c r="U20" s="493"/>
      <c r="V20" s="263" t="s">
        <v>186</v>
      </c>
      <c r="W20" s="1296" t="s">
        <v>2069</v>
      </c>
      <c r="X20" s="1297"/>
    </row>
    <row r="21" spans="1:24" s="8" customFormat="1" ht="18.75" customHeight="1">
      <c r="A21" s="1233" t="s">
        <v>182</v>
      </c>
      <c r="B21" s="522"/>
      <c r="C21" s="1006" t="s">
        <v>1923</v>
      </c>
      <c r="D21" s="525" t="s">
        <v>1874</v>
      </c>
      <c r="E21" s="183">
        <v>1650</v>
      </c>
      <c r="F21" s="655"/>
      <c r="G21" s="443"/>
      <c r="H21" s="524" t="s">
        <v>183</v>
      </c>
      <c r="I21" s="525" t="s">
        <v>36</v>
      </c>
      <c r="J21" s="526"/>
      <c r="K21" s="301"/>
      <c r="L21" s="522"/>
      <c r="M21" s="524" t="s">
        <v>183</v>
      </c>
      <c r="N21" s="525" t="s">
        <v>37</v>
      </c>
      <c r="O21" s="526"/>
      <c r="P21" s="515"/>
      <c r="Q21" s="426"/>
      <c r="R21" s="453"/>
      <c r="S21" s="756"/>
      <c r="T21" s="492"/>
      <c r="U21" s="515"/>
      <c r="V21" s="550"/>
      <c r="W21" s="1296"/>
      <c r="X21" s="1297"/>
    </row>
    <row r="22" spans="1:24" s="8" customFormat="1" ht="18.75" customHeight="1">
      <c r="A22" s="1239"/>
      <c r="B22" s="755"/>
      <c r="C22" s="489"/>
      <c r="D22" s="491"/>
      <c r="E22" s="1005"/>
      <c r="F22" s="806"/>
      <c r="G22" s="451"/>
      <c r="H22" s="453"/>
      <c r="I22" s="491"/>
      <c r="J22" s="492"/>
      <c r="K22" s="807"/>
      <c r="L22" s="263"/>
      <c r="M22" s="453"/>
      <c r="N22" s="491"/>
      <c r="O22" s="492"/>
      <c r="P22" s="493"/>
      <c r="Q22" s="518"/>
      <c r="R22" s="470"/>
      <c r="S22" s="519"/>
      <c r="T22" s="471"/>
      <c r="U22" s="493"/>
      <c r="V22" s="550"/>
      <c r="W22" s="1296"/>
      <c r="X22" s="1297"/>
    </row>
    <row r="23" spans="1:24" s="8" customFormat="1" ht="18.75" customHeight="1">
      <c r="A23" s="1299" t="s">
        <v>184</v>
      </c>
      <c r="B23" s="522" t="s">
        <v>731</v>
      </c>
      <c r="C23" s="523" t="s">
        <v>185</v>
      </c>
      <c r="D23" s="525" t="s">
        <v>1866</v>
      </c>
      <c r="E23" s="183">
        <v>1750</v>
      </c>
      <c r="F23" s="655"/>
      <c r="G23" s="443"/>
      <c r="H23" s="524" t="s">
        <v>1540</v>
      </c>
      <c r="I23" s="525"/>
      <c r="J23" s="526">
        <v>200</v>
      </c>
      <c r="K23" s="301"/>
      <c r="L23" s="522"/>
      <c r="M23" s="524" t="s">
        <v>185</v>
      </c>
      <c r="N23" s="579" t="s">
        <v>1129</v>
      </c>
      <c r="O23" s="526"/>
      <c r="P23" s="301"/>
      <c r="Q23" s="527"/>
      <c r="R23" s="524" t="s">
        <v>1540</v>
      </c>
      <c r="S23" s="528"/>
      <c r="T23" s="526">
        <v>200</v>
      </c>
      <c r="U23" s="301"/>
      <c r="V23" s="263" t="s">
        <v>731</v>
      </c>
      <c r="W23" s="262" t="s">
        <v>1998</v>
      </c>
      <c r="X23" s="616"/>
    </row>
    <row r="24" spans="1:24" s="8" customFormat="1" ht="18.75" customHeight="1">
      <c r="A24" s="1300"/>
      <c r="B24" s="465"/>
      <c r="C24" s="466" t="s">
        <v>187</v>
      </c>
      <c r="D24" s="254" t="s">
        <v>1866</v>
      </c>
      <c r="E24" s="211">
        <v>1400</v>
      </c>
      <c r="F24" s="299"/>
      <c r="G24" s="469"/>
      <c r="H24" s="470"/>
      <c r="I24" s="444"/>
      <c r="J24" s="471"/>
      <c r="K24" s="302"/>
      <c r="L24" s="465"/>
      <c r="M24" s="470" t="s">
        <v>188</v>
      </c>
      <c r="N24" s="444" t="s">
        <v>1187</v>
      </c>
      <c r="O24" s="471"/>
      <c r="P24" s="302"/>
      <c r="Q24" s="518"/>
      <c r="R24" s="470"/>
      <c r="S24" s="519"/>
      <c r="T24" s="471"/>
      <c r="U24" s="302"/>
      <c r="V24" s="263"/>
      <c r="W24" s="262"/>
      <c r="X24" s="616"/>
    </row>
    <row r="25" spans="1:24" s="8" customFormat="1" ht="18.75" customHeight="1">
      <c r="A25" s="1301"/>
      <c r="B25" s="465"/>
      <c r="C25" s="466" t="s">
        <v>189</v>
      </c>
      <c r="D25" s="254" t="s">
        <v>1083</v>
      </c>
      <c r="E25" s="554">
        <v>1100</v>
      </c>
      <c r="F25" s="468"/>
      <c r="G25" s="469"/>
      <c r="H25" s="470"/>
      <c r="I25" s="444"/>
      <c r="J25" s="471"/>
      <c r="K25" s="472"/>
      <c r="L25" s="465"/>
      <c r="M25" s="470" t="s">
        <v>189</v>
      </c>
      <c r="N25" s="444" t="s">
        <v>1198</v>
      </c>
      <c r="O25" s="471"/>
      <c r="P25" s="472"/>
      <c r="Q25" s="465"/>
      <c r="R25" s="470"/>
      <c r="S25" s="473"/>
      <c r="T25" s="471"/>
      <c r="U25" s="472"/>
      <c r="V25" s="263"/>
      <c r="W25" s="262"/>
      <c r="X25" s="616"/>
    </row>
    <row r="26" spans="1:24" s="8" customFormat="1" ht="18.75" customHeight="1">
      <c r="A26" s="757"/>
      <c r="B26" s="522"/>
      <c r="C26" s="478"/>
      <c r="D26" s="479"/>
      <c r="E26" s="511"/>
      <c r="F26" s="480"/>
      <c r="G26" s="481"/>
      <c r="H26" s="482"/>
      <c r="I26" s="479"/>
      <c r="J26" s="483"/>
      <c r="K26" s="484"/>
      <c r="L26" s="477"/>
      <c r="M26" s="482"/>
      <c r="N26" s="479"/>
      <c r="O26" s="483"/>
      <c r="P26" s="484"/>
      <c r="Q26" s="477"/>
      <c r="R26" s="482"/>
      <c r="S26" s="485"/>
      <c r="T26" s="483"/>
      <c r="U26" s="484"/>
      <c r="V26" s="263"/>
      <c r="W26" s="262"/>
      <c r="X26" s="616"/>
    </row>
    <row r="27" spans="1:24" s="8" customFormat="1" ht="18.75" customHeight="1" thickBot="1">
      <c r="A27" s="456"/>
      <c r="B27" s="1222">
        <f>COUNTA(C8:C26)</f>
        <v>17</v>
      </c>
      <c r="C27" s="1099"/>
      <c r="D27" s="1100"/>
      <c r="E27" s="170">
        <f>SUM(E8:E26)</f>
        <v>32300</v>
      </c>
      <c r="F27" s="337">
        <f>SUM(F8:F26)</f>
        <v>0</v>
      </c>
      <c r="G27" s="1286">
        <f>COUNTA(H8:H26)</f>
        <v>8</v>
      </c>
      <c r="H27" s="1224"/>
      <c r="I27" s="1225"/>
      <c r="J27" s="105">
        <f>SUM(J8:J26)</f>
        <v>2800</v>
      </c>
      <c r="K27" s="297">
        <f>SUM(K8:K26)</f>
        <v>0</v>
      </c>
      <c r="L27" s="1101">
        <f>COUNTA(M8:M26)</f>
        <v>17</v>
      </c>
      <c r="M27" s="1102"/>
      <c r="N27" s="1103"/>
      <c r="O27" s="105">
        <f>SUM(O8:O26)</f>
        <v>0</v>
      </c>
      <c r="P27" s="298">
        <f>SUM(P8:P26)</f>
        <v>0</v>
      </c>
      <c r="Q27" s="1101">
        <f>COUNTA(R8:R26)</f>
        <v>4</v>
      </c>
      <c r="R27" s="1102"/>
      <c r="S27" s="1103"/>
      <c r="T27" s="105">
        <f>SUM(T8:T26)</f>
        <v>1000</v>
      </c>
      <c r="U27" s="298">
        <f>SUM(U8:U26)</f>
        <v>0</v>
      </c>
      <c r="V27" s="521"/>
      <c r="W27" s="621"/>
      <c r="X27" s="458"/>
    </row>
    <row r="28" spans="1:24" ht="16.350000000000001" customHeight="1">
      <c r="A28" s="266"/>
      <c r="B28" s="266"/>
      <c r="C28" s="267"/>
      <c r="D28" s="268"/>
      <c r="E28" s="269"/>
      <c r="F28" s="269"/>
      <c r="G28" s="269"/>
      <c r="H28" s="267"/>
      <c r="I28" s="270"/>
      <c r="J28" s="271"/>
      <c r="K28" s="269"/>
      <c r="L28" s="269"/>
      <c r="M28" s="267"/>
      <c r="N28" s="270"/>
      <c r="O28" s="271"/>
      <c r="P28" s="271"/>
      <c r="Q28" s="269"/>
      <c r="R28" s="267"/>
      <c r="S28" s="270"/>
      <c r="T28" s="271"/>
      <c r="U28" s="271"/>
      <c r="V28" s="1221" t="s">
        <v>1579</v>
      </c>
      <c r="W28" s="1221"/>
      <c r="X28" s="1221"/>
    </row>
    <row r="29" spans="1:24" s="9" customFormat="1" ht="21" customHeight="1" thickBot="1">
      <c r="A29" s="1213" t="s">
        <v>1580</v>
      </c>
      <c r="B29" s="1214"/>
      <c r="C29" s="235" t="s">
        <v>190</v>
      </c>
      <c r="D29" s="758"/>
      <c r="E29" s="237"/>
      <c r="F29" s="417"/>
      <c r="G29" s="1105" t="s">
        <v>771</v>
      </c>
      <c r="H29" s="1106"/>
      <c r="I29" s="1104">
        <f>E35+J35+O35+T35</f>
        <v>11200</v>
      </c>
      <c r="J29" s="1104"/>
      <c r="K29" s="1104"/>
      <c r="L29" s="418"/>
      <c r="M29" s="240"/>
      <c r="N29" s="182"/>
      <c r="O29" s="238"/>
      <c r="P29" s="238"/>
      <c r="Q29" s="238"/>
      <c r="R29" s="419"/>
      <c r="S29" s="182"/>
      <c r="T29" s="238"/>
      <c r="U29" s="238"/>
      <c r="V29" s="238"/>
      <c r="W29" s="1096">
        <f>三河表紙!U36</f>
        <v>45778</v>
      </c>
      <c r="X29" s="1097"/>
    </row>
    <row r="30" spans="1:24" s="9" customFormat="1" ht="16.350000000000001" customHeight="1">
      <c r="A30" s="420" t="s">
        <v>1069</v>
      </c>
      <c r="B30" s="421" t="s">
        <v>232</v>
      </c>
      <c r="C30" s="422"/>
      <c r="D30" s="423"/>
      <c r="E30" s="424"/>
      <c r="F30" s="245" t="s">
        <v>1070</v>
      </c>
      <c r="G30" s="178" t="s">
        <v>233</v>
      </c>
      <c r="H30" s="178"/>
      <c r="I30" s="247"/>
      <c r="J30" s="248"/>
      <c r="K30" s="246" t="s">
        <v>1070</v>
      </c>
      <c r="L30" s="179" t="s">
        <v>236</v>
      </c>
      <c r="M30" s="178"/>
      <c r="N30" s="247"/>
      <c r="O30" s="248"/>
      <c r="P30" s="246" t="s">
        <v>1070</v>
      </c>
      <c r="Q30" s="179" t="s">
        <v>355</v>
      </c>
      <c r="R30" s="178"/>
      <c r="S30" s="247"/>
      <c r="T30" s="248"/>
      <c r="U30" s="246" t="s">
        <v>1070</v>
      </c>
      <c r="V30" s="179" t="s">
        <v>1071</v>
      </c>
      <c r="W30" s="178"/>
      <c r="X30" s="251"/>
    </row>
    <row r="31" spans="1:24" s="8" customFormat="1" ht="18.75" customHeight="1">
      <c r="A31" s="759"/>
      <c r="B31" s="445"/>
      <c r="C31" s="578" t="s">
        <v>1541</v>
      </c>
      <c r="D31" s="579" t="s">
        <v>1874</v>
      </c>
      <c r="E31" s="211">
        <v>6300</v>
      </c>
      <c r="F31" s="299"/>
      <c r="G31" s="734"/>
      <c r="H31" s="566" t="s">
        <v>1541</v>
      </c>
      <c r="I31" s="579" t="s">
        <v>54</v>
      </c>
      <c r="J31" s="583"/>
      <c r="K31" s="301"/>
      <c r="L31" s="445"/>
      <c r="M31" s="566" t="s">
        <v>1541</v>
      </c>
      <c r="N31" s="579" t="s">
        <v>1132</v>
      </c>
      <c r="O31" s="583"/>
      <c r="P31" s="301"/>
      <c r="Q31" s="445"/>
      <c r="R31" s="566" t="s">
        <v>1541</v>
      </c>
      <c r="S31" s="567"/>
      <c r="T31" s="583">
        <v>450</v>
      </c>
      <c r="U31" s="301"/>
      <c r="V31" s="426"/>
      <c r="W31" s="615"/>
      <c r="X31" s="616"/>
    </row>
    <row r="32" spans="1:24" s="8" customFormat="1" ht="18.75" customHeight="1">
      <c r="A32" s="760"/>
      <c r="B32" s="761"/>
      <c r="C32" s="553" t="s">
        <v>1542</v>
      </c>
      <c r="D32" s="531" t="s">
        <v>126</v>
      </c>
      <c r="E32" s="467">
        <v>1050</v>
      </c>
      <c r="F32" s="490"/>
      <c r="G32" s="762"/>
      <c r="H32" s="530" t="s">
        <v>191</v>
      </c>
      <c r="I32" s="531" t="s">
        <v>54</v>
      </c>
      <c r="J32" s="532"/>
      <c r="K32" s="493"/>
      <c r="L32" s="761"/>
      <c r="M32" s="530" t="s">
        <v>191</v>
      </c>
      <c r="N32" s="531" t="s">
        <v>1132</v>
      </c>
      <c r="O32" s="532"/>
      <c r="P32" s="493"/>
      <c r="Q32" s="763"/>
      <c r="R32" s="530"/>
      <c r="S32" s="557"/>
      <c r="T32" s="532"/>
      <c r="U32" s="493"/>
      <c r="V32" s="692"/>
      <c r="W32" s="615"/>
      <c r="X32" s="616"/>
    </row>
    <row r="33" spans="1:24" s="8" customFormat="1" ht="18.75" customHeight="1">
      <c r="A33" s="488"/>
      <c r="B33" s="263"/>
      <c r="C33" s="489" t="s">
        <v>559</v>
      </c>
      <c r="D33" s="736" t="s">
        <v>1873</v>
      </c>
      <c r="E33" s="183">
        <v>700</v>
      </c>
      <c r="F33" s="512"/>
      <c r="G33" s="451"/>
      <c r="H33" s="453" t="s">
        <v>559</v>
      </c>
      <c r="I33" s="736" t="s">
        <v>192</v>
      </c>
      <c r="J33" s="492"/>
      <c r="K33" s="515"/>
      <c r="L33" s="263"/>
      <c r="M33" s="453" t="s">
        <v>559</v>
      </c>
      <c r="N33" s="736" t="s">
        <v>193</v>
      </c>
      <c r="O33" s="492"/>
      <c r="P33" s="515"/>
      <c r="Q33" s="263"/>
      <c r="R33" s="453" t="s">
        <v>1635</v>
      </c>
      <c r="S33" s="736" t="s">
        <v>194</v>
      </c>
      <c r="T33" s="492"/>
      <c r="U33" s="515"/>
      <c r="V33" s="426"/>
      <c r="W33" s="276"/>
      <c r="X33" s="430"/>
    </row>
    <row r="34" spans="1:24" s="8" customFormat="1" ht="18.75" customHeight="1">
      <c r="A34" s="464"/>
      <c r="B34" s="465"/>
      <c r="C34" s="466" t="s">
        <v>1543</v>
      </c>
      <c r="D34" s="736" t="s">
        <v>1873</v>
      </c>
      <c r="E34" s="211">
        <v>2700</v>
      </c>
      <c r="F34" s="512"/>
      <c r="G34" s="469"/>
      <c r="H34" s="470" t="s">
        <v>195</v>
      </c>
      <c r="I34" s="736" t="s">
        <v>192</v>
      </c>
      <c r="J34" s="471"/>
      <c r="K34" s="515"/>
      <c r="L34" s="465"/>
      <c r="M34" s="470" t="s">
        <v>195</v>
      </c>
      <c r="N34" s="736" t="s">
        <v>193</v>
      </c>
      <c r="O34" s="471"/>
      <c r="P34" s="515"/>
      <c r="Q34" s="465"/>
      <c r="R34" s="470" t="s">
        <v>1543</v>
      </c>
      <c r="S34" s="736" t="s">
        <v>194</v>
      </c>
      <c r="T34" s="471"/>
      <c r="U34" s="515"/>
      <c r="V34" s="692"/>
      <c r="W34" s="615"/>
      <c r="X34" s="616"/>
    </row>
    <row r="35" spans="1:24" s="8" customFormat="1" ht="18.75" customHeight="1" thickBot="1">
      <c r="A35" s="456"/>
      <c r="B35" s="1222">
        <f>COUNTA(C31:C34)</f>
        <v>4</v>
      </c>
      <c r="C35" s="1099"/>
      <c r="D35" s="1100"/>
      <c r="E35" s="170">
        <f>SUM(E31:E34)</f>
        <v>10750</v>
      </c>
      <c r="F35" s="338">
        <f>SUM(F31:F34)</f>
        <v>0</v>
      </c>
      <c r="G35" s="1223">
        <f>COUNTA(H31:H34)</f>
        <v>4</v>
      </c>
      <c r="H35" s="1224"/>
      <c r="I35" s="1225"/>
      <c r="J35" s="105"/>
      <c r="K35" s="486"/>
      <c r="L35" s="1101">
        <f>COUNTA(M31:M34)</f>
        <v>4</v>
      </c>
      <c r="M35" s="1102"/>
      <c r="N35" s="1103"/>
      <c r="O35" s="105"/>
      <c r="P35" s="487"/>
      <c r="Q35" s="1101">
        <f>COUNTA(R31:R34)</f>
        <v>3</v>
      </c>
      <c r="R35" s="1102"/>
      <c r="S35" s="1103"/>
      <c r="T35" s="105">
        <f>SUM(T31:T34)</f>
        <v>450</v>
      </c>
      <c r="U35" s="298">
        <f>SUM(U31:U34)</f>
        <v>0</v>
      </c>
      <c r="V35" s="521"/>
      <c r="W35" s="621"/>
      <c r="X35" s="599"/>
    </row>
    <row r="36" spans="1:24" ht="16.350000000000001" customHeight="1"/>
  </sheetData>
  <mergeCells count="31">
    <mergeCell ref="V5:X5"/>
    <mergeCell ref="A19:A20"/>
    <mergeCell ref="A21:A22"/>
    <mergeCell ref="W6:X6"/>
    <mergeCell ref="A6:B6"/>
    <mergeCell ref="I6:K6"/>
    <mergeCell ref="A23:A25"/>
    <mergeCell ref="W29:X29"/>
    <mergeCell ref="L27:N27"/>
    <mergeCell ref="G6:H6"/>
    <mergeCell ref="G27:I27"/>
    <mergeCell ref="W20:X20"/>
    <mergeCell ref="W21:X21"/>
    <mergeCell ref="W22:X22"/>
    <mergeCell ref="V28:X28"/>
    <mergeCell ref="W19:X19"/>
    <mergeCell ref="B35:D35"/>
    <mergeCell ref="G35:I35"/>
    <mergeCell ref="L35:N35"/>
    <mergeCell ref="Q27:S27"/>
    <mergeCell ref="Q35:S35"/>
    <mergeCell ref="G29:H29"/>
    <mergeCell ref="B27:D27"/>
    <mergeCell ref="A29:B29"/>
    <mergeCell ref="I29:K29"/>
    <mergeCell ref="K1:M2"/>
    <mergeCell ref="V2:X4"/>
    <mergeCell ref="C3:H4"/>
    <mergeCell ref="K3:M4"/>
    <mergeCell ref="P1:U4"/>
    <mergeCell ref="B1:H2"/>
  </mergeCells>
  <phoneticPr fontId="19"/>
  <dataValidations count="1">
    <dataValidation type="whole" operator="lessThanOrEqual" showInputMessage="1" showErrorMessage="1" sqref="F31:F34 U31:U34 P31:P34 K31:K34 U8:U26 P8:P26 K8:K26 F8:F26" xr:uid="{00000000-0002-0000-2B00-000000000000}">
      <formula1>E8</formula1>
    </dataValidation>
  </dataValidations>
  <hyperlinks>
    <hyperlink ref="V28:X28" location="三河表紙!A1" display="三河表紙へ戻る" xr:uid="{00000000-0004-0000-2B00-000000000000}"/>
    <hyperlink ref="V5:X5" location="三河表紙!A1" display="三河表紙へ戻る" xr:uid="{00000000-0004-0000-2B00-000001000000}"/>
  </hyperlinks>
  <printOptions horizontalCentered="1" verticalCentered="1"/>
  <pageMargins left="0.59055118110236227" right="0.59055118110236227" top="0.47244094488188981" bottom="0.47244094488188981" header="0.11811023622047245" footer="0.11811023622047245"/>
  <pageSetup paperSize="9" scale="87" firstPageNumber="46" orientation="landscape" useFirstPageNumber="1" horizontalDpi="4294967292" verticalDpi="400" r:id="rId1"/>
  <headerFooter alignWithMargins="0">
    <oddFooter>&amp;C－&amp;P－&amp;R中日興業（株）</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X32"/>
  <sheetViews>
    <sheetView showZeros="0" zoomScale="75" workbookViewId="0"/>
  </sheetViews>
  <sheetFormatPr defaultRowHeight="15" customHeight="1"/>
  <cols>
    <col min="1" max="1" width="5.75" style="30" customWidth="1"/>
    <col min="2" max="2" width="3.5" style="30" customWidth="1"/>
    <col min="3" max="3" width="13.625" style="31" customWidth="1"/>
    <col min="4" max="4" width="3.125" style="35" customWidth="1"/>
    <col min="5" max="6" width="9.125" style="34" customWidth="1"/>
    <col min="7" max="7" width="1.625" style="34" customWidth="1"/>
    <col min="8" max="8" width="10.625" style="31" customWidth="1"/>
    <col min="9" max="9" width="2.125" style="32" customWidth="1"/>
    <col min="10" max="10" width="6.625" style="33" customWidth="1"/>
    <col min="11" max="11" width="8.125" style="34" customWidth="1"/>
    <col min="12" max="12" width="1.625" style="34" customWidth="1"/>
    <col min="13" max="13" width="10.625" style="31" customWidth="1"/>
    <col min="14" max="14" width="2.125" style="32" customWidth="1"/>
    <col min="15" max="15" width="6.625" style="33" customWidth="1"/>
    <col min="16" max="16" width="8.125" style="33" customWidth="1"/>
    <col min="17" max="17" width="1.625" style="34" customWidth="1"/>
    <col min="18" max="18" width="10.625" style="31" customWidth="1"/>
    <col min="19" max="19" width="2.125" style="32" customWidth="1"/>
    <col min="20" max="20" width="6.625" style="33" customWidth="1"/>
    <col min="21" max="21" width="8.125" style="33" customWidth="1"/>
    <col min="22" max="22" width="2.125" style="34" customWidth="1"/>
    <col min="23" max="23" width="10.125" style="31" customWidth="1"/>
    <col min="24" max="24" width="7.875" style="33" customWidth="1"/>
    <col min="25" max="16384" width="9" style="30"/>
  </cols>
  <sheetData>
    <row r="1" spans="1:24" ht="18" customHeight="1">
      <c r="A1" s="214" t="s">
        <v>231</v>
      </c>
      <c r="B1" s="1108">
        <f>三河表紙!D1</f>
        <v>0</v>
      </c>
      <c r="C1" s="1108"/>
      <c r="D1" s="1108"/>
      <c r="E1" s="1108"/>
      <c r="F1" s="1108"/>
      <c r="G1" s="1108"/>
      <c r="H1" s="1109"/>
      <c r="I1" s="214" t="s">
        <v>235</v>
      </c>
      <c r="J1" s="410"/>
      <c r="K1" s="1116">
        <f>三河表紙!J1</f>
        <v>0</v>
      </c>
      <c r="L1" s="1116"/>
      <c r="M1" s="1117"/>
      <c r="N1" s="214" t="s">
        <v>234</v>
      </c>
      <c r="O1" s="217"/>
      <c r="P1" s="1126">
        <f>三河表紙!O1</f>
        <v>0</v>
      </c>
      <c r="Q1" s="1126"/>
      <c r="R1" s="1126"/>
      <c r="S1" s="1126"/>
      <c r="T1" s="1126"/>
      <c r="U1" s="1127"/>
      <c r="V1" s="215" t="s">
        <v>296</v>
      </c>
      <c r="W1" s="218"/>
      <c r="X1" s="219"/>
    </row>
    <row r="2" spans="1:24" ht="18" customHeight="1">
      <c r="A2" s="220"/>
      <c r="B2" s="1110"/>
      <c r="C2" s="1110"/>
      <c r="D2" s="1110"/>
      <c r="E2" s="1110"/>
      <c r="F2" s="1110"/>
      <c r="G2" s="1110"/>
      <c r="H2" s="1111"/>
      <c r="I2" s="223"/>
      <c r="J2" s="411"/>
      <c r="K2" s="1118"/>
      <c r="L2" s="1118"/>
      <c r="M2" s="1119"/>
      <c r="N2" s="412"/>
      <c r="O2" s="224"/>
      <c r="P2" s="1128"/>
      <c r="Q2" s="1128"/>
      <c r="R2" s="1128"/>
      <c r="S2" s="1128"/>
      <c r="T2" s="1128"/>
      <c r="U2" s="1129"/>
      <c r="V2" s="1215">
        <f>三河表紙!S2</f>
        <v>0</v>
      </c>
      <c r="W2" s="1216"/>
      <c r="X2" s="1217"/>
    </row>
    <row r="3" spans="1:24" ht="18" customHeight="1">
      <c r="A3" s="413" t="s">
        <v>297</v>
      </c>
      <c r="B3" s="226"/>
      <c r="C3" s="1112">
        <f>三河表紙!D3</f>
        <v>0</v>
      </c>
      <c r="D3" s="1112"/>
      <c r="E3" s="1112"/>
      <c r="F3" s="1112"/>
      <c r="G3" s="1112"/>
      <c r="H3" s="1113"/>
      <c r="I3" s="227" t="s">
        <v>298</v>
      </c>
      <c r="J3" s="410"/>
      <c r="K3" s="1137">
        <f>U21+K21+F21+F32+U32</f>
        <v>0</v>
      </c>
      <c r="L3" s="1137"/>
      <c r="M3" s="1138"/>
      <c r="N3" s="228"/>
      <c r="O3" s="229"/>
      <c r="P3" s="1128"/>
      <c r="Q3" s="1128"/>
      <c r="R3" s="1128"/>
      <c r="S3" s="1128"/>
      <c r="T3" s="1128"/>
      <c r="U3" s="1129"/>
      <c r="V3" s="1215"/>
      <c r="W3" s="1216"/>
      <c r="X3" s="1217"/>
    </row>
    <row r="4" spans="1:24" ht="18" customHeight="1">
      <c r="A4" s="230"/>
      <c r="B4" s="231"/>
      <c r="C4" s="1114"/>
      <c r="D4" s="1114"/>
      <c r="E4" s="1114"/>
      <c r="F4" s="1114"/>
      <c r="G4" s="1114"/>
      <c r="H4" s="1115"/>
      <c r="I4" s="230"/>
      <c r="J4" s="416"/>
      <c r="K4" s="1139" t="e">
        <f>#REF!+#REF!+#REF!+#REF!+F21+#REF!+K21+U21+F32+#REF!+U32</f>
        <v>#REF!</v>
      </c>
      <c r="L4" s="1139"/>
      <c r="M4" s="1140" t="s">
        <v>237</v>
      </c>
      <c r="N4" s="232"/>
      <c r="O4" s="222"/>
      <c r="P4" s="1130"/>
      <c r="Q4" s="1130"/>
      <c r="R4" s="1130"/>
      <c r="S4" s="1130"/>
      <c r="T4" s="1130"/>
      <c r="U4" s="1131"/>
      <c r="V4" s="1218"/>
      <c r="W4" s="1219"/>
      <c r="X4" s="1220"/>
    </row>
    <row r="5" spans="1:24" ht="15" customHeight="1">
      <c r="V5" s="1221" t="s">
        <v>1579</v>
      </c>
      <c r="W5" s="1221"/>
      <c r="X5" s="1221"/>
    </row>
    <row r="6" spans="1:24" s="9" customFormat="1" ht="19.5" customHeight="1" thickBot="1">
      <c r="A6" s="1213" t="s">
        <v>1580</v>
      </c>
      <c r="B6" s="1214"/>
      <c r="C6" s="235" t="s">
        <v>196</v>
      </c>
      <c r="D6" s="236"/>
      <c r="E6" s="237"/>
      <c r="F6" s="417"/>
      <c r="G6" s="1105" t="s">
        <v>771</v>
      </c>
      <c r="H6" s="1106"/>
      <c r="I6" s="1104">
        <f>E21+J21+O21+T21</f>
        <v>9850</v>
      </c>
      <c r="J6" s="1104"/>
      <c r="K6" s="1104"/>
      <c r="L6" s="418"/>
      <c r="M6" s="240"/>
      <c r="N6" s="182"/>
      <c r="O6" s="238"/>
      <c r="P6" s="419"/>
      <c r="Q6" s="238"/>
      <c r="R6" s="240"/>
      <c r="S6" s="182"/>
      <c r="T6" s="238"/>
      <c r="U6" s="238"/>
      <c r="V6" s="238"/>
      <c r="W6" s="1096">
        <f>三河表紙!U36</f>
        <v>45778</v>
      </c>
      <c r="X6" s="1097"/>
    </row>
    <row r="7" spans="1:24" s="9" customFormat="1" ht="19.5" customHeight="1">
      <c r="A7" s="420" t="s">
        <v>1069</v>
      </c>
      <c r="B7" s="421" t="s">
        <v>232</v>
      </c>
      <c r="C7" s="422"/>
      <c r="D7" s="423"/>
      <c r="E7" s="424"/>
      <c r="F7" s="245" t="s">
        <v>1070</v>
      </c>
      <c r="G7" s="178" t="s">
        <v>233</v>
      </c>
      <c r="H7" s="178"/>
      <c r="I7" s="247"/>
      <c r="J7" s="248"/>
      <c r="K7" s="246" t="s">
        <v>1070</v>
      </c>
      <c r="L7" s="179" t="s">
        <v>236</v>
      </c>
      <c r="M7" s="178"/>
      <c r="N7" s="247"/>
      <c r="O7" s="248"/>
      <c r="P7" s="246" t="s">
        <v>1070</v>
      </c>
      <c r="Q7" s="179" t="s">
        <v>355</v>
      </c>
      <c r="R7" s="178"/>
      <c r="S7" s="247"/>
      <c r="T7" s="248"/>
      <c r="U7" s="246" t="s">
        <v>1070</v>
      </c>
      <c r="V7" s="179" t="s">
        <v>1071</v>
      </c>
      <c r="W7" s="178"/>
      <c r="X7" s="251"/>
    </row>
    <row r="8" spans="1:24" s="9" customFormat="1" ht="19.5" customHeight="1">
      <c r="A8" s="764"/>
      <c r="B8" s="765"/>
      <c r="C8" s="489" t="s">
        <v>1544</v>
      </c>
      <c r="D8" s="945" t="s">
        <v>1876</v>
      </c>
      <c r="E8" s="211">
        <v>3800</v>
      </c>
      <c r="F8" s="299"/>
      <c r="G8" s="766"/>
      <c r="H8" s="768" t="s">
        <v>197</v>
      </c>
      <c r="I8" s="777" t="s">
        <v>103</v>
      </c>
      <c r="J8" s="583"/>
      <c r="K8" s="301"/>
      <c r="L8" s="767"/>
      <c r="M8" s="768" t="s">
        <v>197</v>
      </c>
      <c r="N8" s="777" t="s">
        <v>104</v>
      </c>
      <c r="O8" s="769"/>
      <c r="P8" s="301"/>
      <c r="Q8" s="767"/>
      <c r="R8" s="768" t="s">
        <v>197</v>
      </c>
      <c r="S8" s="777" t="s">
        <v>105</v>
      </c>
      <c r="T8" s="583"/>
      <c r="U8" s="301"/>
      <c r="V8" s="722"/>
      <c r="W8" s="723"/>
      <c r="X8" s="724"/>
    </row>
    <row r="9" spans="1:24" s="9" customFormat="1" ht="19.5" customHeight="1">
      <c r="A9" s="770"/>
      <c r="B9" s="771"/>
      <c r="C9" s="466" t="s">
        <v>1545</v>
      </c>
      <c r="D9" s="792" t="s">
        <v>1876</v>
      </c>
      <c r="E9" s="211">
        <v>2400</v>
      </c>
      <c r="F9" s="299"/>
      <c r="G9" s="772"/>
      <c r="H9" s="775" t="s">
        <v>198</v>
      </c>
      <c r="I9" s="777" t="s">
        <v>103</v>
      </c>
      <c r="J9" s="773"/>
      <c r="K9" s="302"/>
      <c r="L9" s="774"/>
      <c r="M9" s="775" t="s">
        <v>198</v>
      </c>
      <c r="N9" s="777" t="s">
        <v>104</v>
      </c>
      <c r="O9" s="776"/>
      <c r="P9" s="302"/>
      <c r="Q9" s="774"/>
      <c r="R9" s="775" t="s">
        <v>198</v>
      </c>
      <c r="S9" s="777" t="s">
        <v>105</v>
      </c>
      <c r="T9" s="773"/>
      <c r="U9" s="302"/>
      <c r="V9" s="722"/>
      <c r="W9" s="723"/>
      <c r="X9" s="724"/>
    </row>
    <row r="10" spans="1:24" s="8" customFormat="1" ht="17.25" customHeight="1">
      <c r="A10" s="449"/>
      <c r="B10" s="619" t="s">
        <v>1948</v>
      </c>
      <c r="C10" s="253" t="s">
        <v>1546</v>
      </c>
      <c r="D10" s="777" t="s">
        <v>199</v>
      </c>
      <c r="E10" s="211">
        <v>450</v>
      </c>
      <c r="F10" s="299"/>
      <c r="G10" s="300"/>
      <c r="H10" s="257" t="s">
        <v>200</v>
      </c>
      <c r="I10" s="777" t="s">
        <v>201</v>
      </c>
      <c r="J10" s="212" t="s">
        <v>26</v>
      </c>
      <c r="K10" s="302"/>
      <c r="L10" s="256"/>
      <c r="M10" s="257" t="s">
        <v>200</v>
      </c>
      <c r="N10" s="777" t="s">
        <v>202</v>
      </c>
      <c r="O10" s="212"/>
      <c r="P10" s="302"/>
      <c r="Q10" s="290"/>
      <c r="R10" s="257" t="s">
        <v>200</v>
      </c>
      <c r="S10" s="777" t="s">
        <v>203</v>
      </c>
      <c r="T10" s="212"/>
      <c r="U10" s="302"/>
      <c r="V10" s="692" t="s">
        <v>1949</v>
      </c>
      <c r="W10" s="276"/>
      <c r="X10" s="291"/>
    </row>
    <row r="11" spans="1:24" s="8" customFormat="1" ht="17.25" customHeight="1">
      <c r="A11" s="449"/>
      <c r="B11" s="619" t="s">
        <v>1948</v>
      </c>
      <c r="C11" s="253" t="s">
        <v>344</v>
      </c>
      <c r="D11" s="736" t="s">
        <v>811</v>
      </c>
      <c r="E11" s="211">
        <v>200</v>
      </c>
      <c r="F11" s="299"/>
      <c r="G11" s="300"/>
      <c r="H11" s="257" t="s">
        <v>344</v>
      </c>
      <c r="I11" s="777" t="s">
        <v>812</v>
      </c>
      <c r="J11" s="212" t="s">
        <v>26</v>
      </c>
      <c r="K11" s="302"/>
      <c r="L11" s="256"/>
      <c r="M11" s="257" t="s">
        <v>344</v>
      </c>
      <c r="N11" s="777" t="s">
        <v>219</v>
      </c>
      <c r="O11" s="212"/>
      <c r="P11" s="302"/>
      <c r="Q11" s="290"/>
      <c r="R11" s="257"/>
      <c r="S11" s="777"/>
      <c r="T11" s="212"/>
      <c r="U11" s="302"/>
      <c r="V11" s="694"/>
      <c r="W11" s="276"/>
      <c r="X11" s="430" t="s">
        <v>1950</v>
      </c>
    </row>
    <row r="12" spans="1:24" s="8" customFormat="1" ht="17.25" customHeight="1">
      <c r="A12" s="449"/>
      <c r="B12" s="619" t="s">
        <v>1948</v>
      </c>
      <c r="C12" s="509" t="s">
        <v>1547</v>
      </c>
      <c r="D12" s="736" t="s">
        <v>204</v>
      </c>
      <c r="E12" s="211">
        <v>550</v>
      </c>
      <c r="F12" s="299"/>
      <c r="G12" s="513"/>
      <c r="H12" s="514" t="s">
        <v>205</v>
      </c>
      <c r="I12" s="777" t="s">
        <v>206</v>
      </c>
      <c r="J12" s="433" t="s">
        <v>71</v>
      </c>
      <c r="K12" s="302"/>
      <c r="L12" s="508"/>
      <c r="M12" s="514" t="s">
        <v>205</v>
      </c>
      <c r="N12" s="777" t="s">
        <v>207</v>
      </c>
      <c r="O12" s="433"/>
      <c r="P12" s="302"/>
      <c r="Q12" s="508"/>
      <c r="R12" s="514" t="s">
        <v>205</v>
      </c>
      <c r="S12" s="777" t="s">
        <v>208</v>
      </c>
      <c r="T12" s="433"/>
      <c r="U12" s="302"/>
      <c r="V12" s="694"/>
      <c r="W12" s="276"/>
      <c r="X12" s="430"/>
    </row>
    <row r="13" spans="1:24" s="8" customFormat="1" ht="17.25" customHeight="1">
      <c r="A13" s="449"/>
      <c r="B13" s="619" t="s">
        <v>1948</v>
      </c>
      <c r="C13" s="253" t="s">
        <v>1548</v>
      </c>
      <c r="D13" s="792" t="s">
        <v>1876</v>
      </c>
      <c r="E13" s="211">
        <v>1100</v>
      </c>
      <c r="F13" s="299"/>
      <c r="G13" s="300"/>
      <c r="H13" s="257" t="s">
        <v>209</v>
      </c>
      <c r="I13" s="777" t="s">
        <v>103</v>
      </c>
      <c r="J13" s="212" t="s">
        <v>57</v>
      </c>
      <c r="K13" s="302"/>
      <c r="L13" s="256"/>
      <c r="M13" s="257" t="s">
        <v>209</v>
      </c>
      <c r="N13" s="777" t="s">
        <v>104</v>
      </c>
      <c r="O13" s="212"/>
      <c r="P13" s="302"/>
      <c r="Q13" s="256"/>
      <c r="R13" s="257" t="s">
        <v>209</v>
      </c>
      <c r="S13" s="777" t="s">
        <v>105</v>
      </c>
      <c r="T13" s="212"/>
      <c r="U13" s="302"/>
      <c r="V13" s="263"/>
      <c r="W13" s="262"/>
      <c r="X13" s="616"/>
    </row>
    <row r="14" spans="1:24" s="8" customFormat="1" ht="17.25" customHeight="1">
      <c r="A14" s="449"/>
      <c r="B14" s="619" t="s">
        <v>1948</v>
      </c>
      <c r="C14" s="253" t="s">
        <v>1549</v>
      </c>
      <c r="D14" s="736" t="s">
        <v>101</v>
      </c>
      <c r="E14" s="211">
        <v>800</v>
      </c>
      <c r="F14" s="299"/>
      <c r="G14" s="300"/>
      <c r="H14" s="257" t="s">
        <v>210</v>
      </c>
      <c r="I14" s="777" t="s">
        <v>201</v>
      </c>
      <c r="J14" s="212" t="s">
        <v>26</v>
      </c>
      <c r="K14" s="302"/>
      <c r="L14" s="256"/>
      <c r="M14" s="257" t="s">
        <v>210</v>
      </c>
      <c r="N14" s="777" t="s">
        <v>202</v>
      </c>
      <c r="O14" s="212"/>
      <c r="P14" s="302"/>
      <c r="Q14" s="290"/>
      <c r="R14" s="257" t="s">
        <v>210</v>
      </c>
      <c r="S14" s="777" t="s">
        <v>203</v>
      </c>
      <c r="T14" s="212"/>
      <c r="U14" s="302"/>
      <c r="V14" s="426"/>
      <c r="W14" s="615"/>
      <c r="X14" s="616"/>
    </row>
    <row r="15" spans="1:24" s="8" customFormat="1" ht="17.25" customHeight="1">
      <c r="A15" s="449"/>
      <c r="B15" s="619" t="s">
        <v>1948</v>
      </c>
      <c r="C15" s="253" t="s">
        <v>1550</v>
      </c>
      <c r="D15" s="792" t="s">
        <v>1876</v>
      </c>
      <c r="E15" s="211">
        <v>550</v>
      </c>
      <c r="F15" s="299"/>
      <c r="G15" s="300"/>
      <c r="H15" s="257" t="s">
        <v>211</v>
      </c>
      <c r="I15" s="777" t="s">
        <v>206</v>
      </c>
      <c r="J15" s="212" t="s">
        <v>71</v>
      </c>
      <c r="K15" s="302"/>
      <c r="L15" s="256"/>
      <c r="M15" s="257" t="s">
        <v>211</v>
      </c>
      <c r="N15" s="777" t="s">
        <v>207</v>
      </c>
      <c r="O15" s="212"/>
      <c r="P15" s="302"/>
      <c r="Q15" s="256"/>
      <c r="R15" s="257" t="s">
        <v>211</v>
      </c>
      <c r="S15" s="777" t="s">
        <v>208</v>
      </c>
      <c r="T15" s="212"/>
      <c r="U15" s="302"/>
      <c r="V15" s="426"/>
      <c r="W15" s="615"/>
      <c r="X15" s="616"/>
    </row>
    <row r="16" spans="1:24" s="8" customFormat="1" ht="17.25" customHeight="1">
      <c r="A16" s="778"/>
      <c r="B16" s="779"/>
      <c r="C16" s="253"/>
      <c r="D16" s="777"/>
      <c r="E16" s="211"/>
      <c r="F16" s="780"/>
      <c r="G16" s="252"/>
      <c r="H16" s="257"/>
      <c r="I16" s="777"/>
      <c r="J16" s="212"/>
      <c r="K16" s="780"/>
      <c r="L16" s="256"/>
      <c r="M16" s="257"/>
      <c r="N16" s="777"/>
      <c r="O16" s="212"/>
      <c r="P16" s="781"/>
      <c r="Q16" s="256"/>
      <c r="R16" s="257"/>
      <c r="S16" s="777"/>
      <c r="T16" s="212"/>
      <c r="U16" s="302"/>
      <c r="V16" s="426"/>
      <c r="W16" s="615"/>
      <c r="X16" s="616"/>
    </row>
    <row r="17" spans="1:24" s="8" customFormat="1" ht="17.25" customHeight="1">
      <c r="A17" s="778"/>
      <c r="B17" s="779"/>
      <c r="C17" s="253"/>
      <c r="D17" s="777"/>
      <c r="E17" s="211"/>
      <c r="F17" s="780"/>
      <c r="G17" s="252"/>
      <c r="H17" s="257"/>
      <c r="I17" s="777"/>
      <c r="J17" s="212"/>
      <c r="K17" s="780"/>
      <c r="L17" s="256"/>
      <c r="M17" s="257"/>
      <c r="N17" s="777"/>
      <c r="O17" s="212"/>
      <c r="P17" s="781"/>
      <c r="Q17" s="256"/>
      <c r="R17" s="257"/>
      <c r="S17" s="777"/>
      <c r="T17" s="212"/>
      <c r="U17" s="302"/>
      <c r="V17" s="426"/>
      <c r="W17" s="615"/>
      <c r="X17" s="616"/>
    </row>
    <row r="18" spans="1:24" s="8" customFormat="1" ht="17.25" customHeight="1">
      <c r="A18" s="778"/>
      <c r="B18" s="779"/>
      <c r="C18" s="253"/>
      <c r="D18" s="777"/>
      <c r="E18" s="211"/>
      <c r="F18" s="780"/>
      <c r="G18" s="252"/>
      <c r="H18" s="257"/>
      <c r="I18" s="777"/>
      <c r="J18" s="212"/>
      <c r="K18" s="780"/>
      <c r="L18" s="256"/>
      <c r="M18" s="257"/>
      <c r="N18" s="777"/>
      <c r="O18" s="212"/>
      <c r="P18" s="781"/>
      <c r="Q18" s="256"/>
      <c r="R18" s="257"/>
      <c r="S18" s="777"/>
      <c r="T18" s="212"/>
      <c r="U18" s="302"/>
      <c r="V18" s="426"/>
      <c r="W18" s="615"/>
      <c r="X18" s="616"/>
    </row>
    <row r="19" spans="1:24" s="8" customFormat="1" ht="17.25" customHeight="1">
      <c r="A19" s="619"/>
      <c r="B19" s="779"/>
      <c r="C19" s="253"/>
      <c r="D19" s="777"/>
      <c r="E19" s="211"/>
      <c r="F19" s="780"/>
      <c r="G19" s="252"/>
      <c r="H19" s="257"/>
      <c r="I19" s="777"/>
      <c r="J19" s="212"/>
      <c r="K19" s="780"/>
      <c r="L19" s="256"/>
      <c r="M19" s="257"/>
      <c r="N19" s="777"/>
      <c r="O19" s="212"/>
      <c r="P19" s="781"/>
      <c r="Q19" s="256"/>
      <c r="R19" s="257"/>
      <c r="S19" s="777"/>
      <c r="T19" s="212"/>
      <c r="U19" s="302"/>
      <c r="V19" s="426"/>
      <c r="W19" s="615"/>
      <c r="X19" s="616"/>
    </row>
    <row r="20" spans="1:24" s="8" customFormat="1" ht="17.25" customHeight="1">
      <c r="A20" s="782"/>
      <c r="B20" s="783"/>
      <c r="C20" s="784"/>
      <c r="D20" s="785"/>
      <c r="E20" s="786"/>
      <c r="F20" s="787"/>
      <c r="G20" s="731"/>
      <c r="H20" s="741"/>
      <c r="I20" s="785"/>
      <c r="J20" s="788"/>
      <c r="K20" s="787"/>
      <c r="L20" s="740"/>
      <c r="M20" s="741"/>
      <c r="N20" s="785"/>
      <c r="O20" s="788"/>
      <c r="P20" s="789"/>
      <c r="Q20" s="740"/>
      <c r="R20" s="741"/>
      <c r="S20" s="785"/>
      <c r="T20" s="788"/>
      <c r="U20" s="303"/>
      <c r="V20" s="426"/>
      <c r="W20" s="615"/>
      <c r="X20" s="616"/>
    </row>
    <row r="21" spans="1:24" s="8" customFormat="1" ht="18.75" customHeight="1" thickBot="1">
      <c r="A21" s="790"/>
      <c r="B21" s="1222">
        <f>COUNTA(C8:C20)</f>
        <v>8</v>
      </c>
      <c r="C21" s="1099"/>
      <c r="D21" s="1100"/>
      <c r="E21" s="170">
        <f>SUM(E8:E20)</f>
        <v>9850</v>
      </c>
      <c r="F21" s="338">
        <f>SUM(F8:F20)</f>
        <v>0</v>
      </c>
      <c r="G21" s="1223">
        <f>COUNTA(H8:H20)</f>
        <v>8</v>
      </c>
      <c r="H21" s="1224"/>
      <c r="I21" s="1225"/>
      <c r="J21" s="105">
        <f>SUM(J8:J20)</f>
        <v>0</v>
      </c>
      <c r="K21" s="297">
        <f>SUM(K8:K20)</f>
        <v>0</v>
      </c>
      <c r="L21" s="1101">
        <f>COUNTA(M8:M20)</f>
        <v>8</v>
      </c>
      <c r="M21" s="1102"/>
      <c r="N21" s="1103"/>
      <c r="O21" s="105"/>
      <c r="P21" s="487"/>
      <c r="Q21" s="1101">
        <f>COUNTA(R8:R20)</f>
        <v>7</v>
      </c>
      <c r="R21" s="1102"/>
      <c r="S21" s="1103"/>
      <c r="T21" s="105">
        <f>SUM(T8:T20)</f>
        <v>0</v>
      </c>
      <c r="U21" s="298">
        <f>SUM(U8:U20)</f>
        <v>0</v>
      </c>
      <c r="V21" s="521"/>
      <c r="W21" s="621"/>
      <c r="X21" s="458"/>
    </row>
    <row r="22" spans="1:24" ht="15" customHeight="1">
      <c r="A22" s="266"/>
      <c r="B22" s="266"/>
      <c r="C22" s="267"/>
      <c r="D22" s="268"/>
      <c r="E22" s="269"/>
      <c r="F22" s="269"/>
      <c r="G22" s="269"/>
      <c r="H22" s="267"/>
      <c r="I22" s="270"/>
      <c r="J22" s="271"/>
      <c r="K22" s="269"/>
      <c r="L22" s="269"/>
      <c r="M22" s="267"/>
      <c r="N22" s="270"/>
      <c r="O22" s="271"/>
      <c r="P22" s="271"/>
      <c r="Q22" s="269"/>
      <c r="R22" s="267"/>
      <c r="S22" s="270"/>
      <c r="T22" s="271"/>
      <c r="U22" s="271"/>
      <c r="V22" s="1221" t="s">
        <v>1579</v>
      </c>
      <c r="W22" s="1221"/>
      <c r="X22" s="1221"/>
    </row>
    <row r="23" spans="1:24" s="9" customFormat="1" ht="19.5" customHeight="1" thickBot="1">
      <c r="A23" s="1213" t="s">
        <v>1580</v>
      </c>
      <c r="B23" s="1214"/>
      <c r="C23" s="235" t="s">
        <v>1951</v>
      </c>
      <c r="D23" s="236"/>
      <c r="E23" s="237"/>
      <c r="F23" s="417"/>
      <c r="G23" s="1105" t="s">
        <v>771</v>
      </c>
      <c r="H23" s="1106"/>
      <c r="I23" s="1104">
        <f>E32+J32+O32+T32</f>
        <v>2650</v>
      </c>
      <c r="J23" s="1104"/>
      <c r="K23" s="1104"/>
      <c r="L23" s="418"/>
      <c r="M23" s="240"/>
      <c r="N23" s="182"/>
      <c r="O23" s="238"/>
      <c r="P23" s="238"/>
      <c r="Q23" s="238"/>
      <c r="R23" s="419"/>
      <c r="S23" s="182"/>
      <c r="T23" s="238"/>
      <c r="U23" s="238"/>
      <c r="V23" s="238"/>
      <c r="W23" s="1096">
        <f>三河表紙!U36</f>
        <v>45778</v>
      </c>
      <c r="X23" s="1097"/>
    </row>
    <row r="24" spans="1:24" s="9" customFormat="1" ht="19.5" customHeight="1">
      <c r="A24" s="420" t="s">
        <v>1069</v>
      </c>
      <c r="B24" s="421" t="s">
        <v>232</v>
      </c>
      <c r="C24" s="422"/>
      <c r="D24" s="423"/>
      <c r="E24" s="424"/>
      <c r="F24" s="245" t="s">
        <v>1070</v>
      </c>
      <c r="G24" s="178" t="s">
        <v>233</v>
      </c>
      <c r="H24" s="178"/>
      <c r="I24" s="247"/>
      <c r="J24" s="248"/>
      <c r="K24" s="246" t="s">
        <v>1070</v>
      </c>
      <c r="L24" s="179" t="s">
        <v>236</v>
      </c>
      <c r="M24" s="178"/>
      <c r="N24" s="247"/>
      <c r="O24" s="248"/>
      <c r="P24" s="246" t="s">
        <v>1070</v>
      </c>
      <c r="Q24" s="179" t="s">
        <v>355</v>
      </c>
      <c r="R24" s="178"/>
      <c r="S24" s="247"/>
      <c r="T24" s="248"/>
      <c r="U24" s="246" t="s">
        <v>1070</v>
      </c>
      <c r="V24" s="179" t="s">
        <v>1071</v>
      </c>
      <c r="W24" s="178"/>
      <c r="X24" s="251"/>
    </row>
    <row r="25" spans="1:24" s="8" customFormat="1" ht="17.25" customHeight="1">
      <c r="A25" s="1233" t="s">
        <v>212</v>
      </c>
      <c r="B25" s="619" t="s">
        <v>1948</v>
      </c>
      <c r="C25" s="523" t="s">
        <v>213</v>
      </c>
      <c r="D25" s="579" t="s">
        <v>214</v>
      </c>
      <c r="E25" s="211">
        <v>750</v>
      </c>
      <c r="F25" s="299"/>
      <c r="G25" s="600"/>
      <c r="H25" s="524" t="s">
        <v>215</v>
      </c>
      <c r="I25" s="525" t="s">
        <v>54</v>
      </c>
      <c r="J25" s="583" t="s">
        <v>1122</v>
      </c>
      <c r="K25" s="301"/>
      <c r="L25" s="527"/>
      <c r="M25" s="524" t="s">
        <v>215</v>
      </c>
      <c r="N25" s="525" t="s">
        <v>1132</v>
      </c>
      <c r="O25" s="526"/>
      <c r="P25" s="301"/>
      <c r="Q25" s="522"/>
      <c r="R25" s="524" t="s">
        <v>216</v>
      </c>
      <c r="S25" s="611"/>
      <c r="T25" s="526">
        <v>200</v>
      </c>
      <c r="U25" s="301"/>
      <c r="V25" s="426"/>
      <c r="W25" s="615"/>
      <c r="X25" s="616"/>
    </row>
    <row r="26" spans="1:24" s="8" customFormat="1" ht="17.25" customHeight="1">
      <c r="A26" s="1232"/>
      <c r="B26" s="619" t="s">
        <v>1948</v>
      </c>
      <c r="C26" s="466" t="s">
        <v>217</v>
      </c>
      <c r="D26" s="254" t="s">
        <v>126</v>
      </c>
      <c r="E26" s="211">
        <v>250</v>
      </c>
      <c r="F26" s="468"/>
      <c r="G26" s="791"/>
      <c r="H26" s="470" t="s">
        <v>218</v>
      </c>
      <c r="I26" s="792" t="s">
        <v>1131</v>
      </c>
      <c r="J26" s="793"/>
      <c r="K26" s="472"/>
      <c r="L26" s="518"/>
      <c r="M26" s="470" t="s">
        <v>218</v>
      </c>
      <c r="N26" s="792" t="s">
        <v>219</v>
      </c>
      <c r="O26" s="471"/>
      <c r="P26" s="472"/>
      <c r="Q26" s="465"/>
      <c r="R26" s="470"/>
      <c r="S26" s="792"/>
      <c r="T26" s="471"/>
      <c r="U26" s="472"/>
      <c r="V26" s="692" t="s">
        <v>1949</v>
      </c>
      <c r="W26" s="276"/>
      <c r="X26" s="291"/>
    </row>
    <row r="27" spans="1:24" s="8" customFormat="1" ht="17.25" customHeight="1">
      <c r="A27" s="1232"/>
      <c r="B27" s="1011" t="s">
        <v>1948</v>
      </c>
      <c r="C27" s="466" t="s">
        <v>220</v>
      </c>
      <c r="D27" s="491" t="s">
        <v>1874</v>
      </c>
      <c r="E27" s="467">
        <v>350</v>
      </c>
      <c r="F27" s="468"/>
      <c r="G27" s="795"/>
      <c r="H27" s="470" t="s">
        <v>220</v>
      </c>
      <c r="I27" s="444" t="s">
        <v>1351</v>
      </c>
      <c r="J27" s="471" t="s">
        <v>71</v>
      </c>
      <c r="K27" s="472"/>
      <c r="L27" s="794"/>
      <c r="M27" s="470" t="s">
        <v>220</v>
      </c>
      <c r="N27" s="444" t="s">
        <v>162</v>
      </c>
      <c r="O27" s="471"/>
      <c r="P27" s="472"/>
      <c r="Q27" s="518"/>
      <c r="R27" s="470"/>
      <c r="S27" s="473"/>
      <c r="T27" s="471"/>
      <c r="U27" s="472"/>
      <c r="V27" s="694"/>
      <c r="W27" s="276"/>
      <c r="X27" s="430" t="s">
        <v>1950</v>
      </c>
    </row>
    <row r="28" spans="1:24" s="8" customFormat="1" ht="17.25" customHeight="1">
      <c r="A28" s="1233" t="s">
        <v>221</v>
      </c>
      <c r="B28" s="1013" t="s">
        <v>1948</v>
      </c>
      <c r="C28" s="523" t="s">
        <v>1551</v>
      </c>
      <c r="D28" s="808" t="s">
        <v>1876</v>
      </c>
      <c r="E28" s="183">
        <v>800</v>
      </c>
      <c r="F28" s="655"/>
      <c r="G28" s="600"/>
      <c r="H28" s="524" t="s">
        <v>222</v>
      </c>
      <c r="I28" s="808" t="s">
        <v>223</v>
      </c>
      <c r="J28" s="526" t="s">
        <v>174</v>
      </c>
      <c r="K28" s="301"/>
      <c r="L28" s="527"/>
      <c r="M28" s="524" t="s">
        <v>222</v>
      </c>
      <c r="N28" s="808" t="s">
        <v>224</v>
      </c>
      <c r="O28" s="526"/>
      <c r="P28" s="301"/>
      <c r="Q28" s="527"/>
      <c r="R28" s="524" t="s">
        <v>222</v>
      </c>
      <c r="S28" s="808" t="s">
        <v>225</v>
      </c>
      <c r="T28" s="526"/>
      <c r="U28" s="301"/>
      <c r="V28" s="692"/>
      <c r="W28" s="260"/>
      <c r="X28" s="261"/>
    </row>
    <row r="29" spans="1:24" s="8" customFormat="1" ht="17.25" customHeight="1">
      <c r="A29" s="1239"/>
      <c r="B29" s="1014"/>
      <c r="C29" s="489"/>
      <c r="D29" s="796"/>
      <c r="E29" s="554"/>
      <c r="F29" s="806"/>
      <c r="G29" s="639"/>
      <c r="H29" s="640"/>
      <c r="I29" s="736"/>
      <c r="J29" s="797"/>
      <c r="K29" s="807"/>
      <c r="L29" s="798"/>
      <c r="M29" s="640"/>
      <c r="N29" s="736"/>
      <c r="O29" s="797"/>
      <c r="P29" s="807"/>
      <c r="Q29" s="798"/>
      <c r="R29" s="640"/>
      <c r="S29" s="736"/>
      <c r="T29" s="797"/>
      <c r="U29" s="807"/>
      <c r="V29" s="263"/>
      <c r="W29" s="429"/>
      <c r="X29" s="261"/>
    </row>
    <row r="30" spans="1:24" s="8" customFormat="1" ht="17.25" customHeight="1">
      <c r="A30" s="1233" t="s">
        <v>226</v>
      </c>
      <c r="B30" s="1012" t="s">
        <v>1948</v>
      </c>
      <c r="C30" s="523" t="s">
        <v>1552</v>
      </c>
      <c r="D30" s="525" t="s">
        <v>227</v>
      </c>
      <c r="E30" s="511">
        <v>50</v>
      </c>
      <c r="F30" s="512"/>
      <c r="G30" s="600"/>
      <c r="H30" s="524" t="s">
        <v>228</v>
      </c>
      <c r="I30" s="525" t="s">
        <v>1166</v>
      </c>
      <c r="J30" s="526" t="s">
        <v>229</v>
      </c>
      <c r="K30" s="515"/>
      <c r="L30" s="527"/>
      <c r="M30" s="524"/>
      <c r="N30" s="525"/>
      <c r="O30" s="526"/>
      <c r="P30" s="515"/>
      <c r="Q30" s="527"/>
      <c r="R30" s="524"/>
      <c r="S30" s="528"/>
      <c r="T30" s="526"/>
      <c r="U30" s="515"/>
      <c r="V30" s="263"/>
      <c r="W30" s="452"/>
      <c r="X30" s="261"/>
    </row>
    <row r="31" spans="1:24" s="8" customFormat="1" ht="17.25" customHeight="1">
      <c r="A31" s="1237"/>
      <c r="B31" s="619" t="s">
        <v>1948</v>
      </c>
      <c r="C31" s="509" t="s">
        <v>1553</v>
      </c>
      <c r="D31" s="799" t="s">
        <v>622</v>
      </c>
      <c r="E31" s="211">
        <v>250</v>
      </c>
      <c r="F31" s="468"/>
      <c r="G31" s="605"/>
      <c r="H31" s="453" t="s">
        <v>230</v>
      </c>
      <c r="I31" s="491" t="s">
        <v>54</v>
      </c>
      <c r="J31" s="492" t="s">
        <v>1122</v>
      </c>
      <c r="K31" s="472"/>
      <c r="L31" s="426"/>
      <c r="M31" s="453" t="s">
        <v>230</v>
      </c>
      <c r="N31" s="491" t="s">
        <v>1132</v>
      </c>
      <c r="O31" s="492"/>
      <c r="P31" s="472"/>
      <c r="Q31" s="426"/>
      <c r="R31" s="453"/>
      <c r="S31" s="756"/>
      <c r="T31" s="492"/>
      <c r="U31" s="472"/>
      <c r="V31" s="263"/>
      <c r="W31" s="452"/>
      <c r="X31" s="261"/>
    </row>
    <row r="32" spans="1:24" s="8" customFormat="1" ht="18.75" customHeight="1" thickBot="1">
      <c r="A32" s="456"/>
      <c r="B32" s="1222">
        <f>COUNTA(C25:C31)</f>
        <v>6</v>
      </c>
      <c r="C32" s="1099"/>
      <c r="D32" s="1302"/>
      <c r="E32" s="170">
        <f>SUM(E25:E31)</f>
        <v>2450</v>
      </c>
      <c r="F32" s="338">
        <f>SUM(F25:F31)</f>
        <v>0</v>
      </c>
      <c r="G32" s="1223">
        <f>COUNTA(H25:H31)</f>
        <v>6</v>
      </c>
      <c r="H32" s="1224"/>
      <c r="I32" s="1225"/>
      <c r="J32" s="105"/>
      <c r="K32" s="486"/>
      <c r="L32" s="1101">
        <f>COUNTA(M25:M31)</f>
        <v>5</v>
      </c>
      <c r="M32" s="1102"/>
      <c r="N32" s="1103"/>
      <c r="O32" s="105"/>
      <c r="P32" s="487"/>
      <c r="Q32" s="1101">
        <f>COUNTA(R25:R31)</f>
        <v>2</v>
      </c>
      <c r="R32" s="1102"/>
      <c r="S32" s="1103"/>
      <c r="T32" s="105">
        <f>SUM(T25:T31)</f>
        <v>200</v>
      </c>
      <c r="U32" s="298">
        <f>SUM(U25:U31)</f>
        <v>0</v>
      </c>
      <c r="V32" s="521"/>
      <c r="W32" s="621"/>
      <c r="X32" s="458"/>
    </row>
  </sheetData>
  <mergeCells count="27">
    <mergeCell ref="K1:M2"/>
    <mergeCell ref="V2:X4"/>
    <mergeCell ref="C3:H4"/>
    <mergeCell ref="K3:M4"/>
    <mergeCell ref="P1:U4"/>
    <mergeCell ref="B1:H2"/>
    <mergeCell ref="A30:A31"/>
    <mergeCell ref="A28:A29"/>
    <mergeCell ref="B21:D21"/>
    <mergeCell ref="A6:B6"/>
    <mergeCell ref="A23:B23"/>
    <mergeCell ref="A25:A27"/>
    <mergeCell ref="Q32:S32"/>
    <mergeCell ref="B32:D32"/>
    <mergeCell ref="G32:I32"/>
    <mergeCell ref="L32:N32"/>
    <mergeCell ref="V5:X5"/>
    <mergeCell ref="V22:X22"/>
    <mergeCell ref="W23:X23"/>
    <mergeCell ref="G6:H6"/>
    <mergeCell ref="G23:H23"/>
    <mergeCell ref="W6:X6"/>
    <mergeCell ref="L21:N21"/>
    <mergeCell ref="G21:I21"/>
    <mergeCell ref="Q21:S21"/>
    <mergeCell ref="I6:K6"/>
    <mergeCell ref="I23:K23"/>
  </mergeCells>
  <phoneticPr fontId="19"/>
  <dataValidations count="1">
    <dataValidation type="whole" operator="lessThanOrEqual" showInputMessage="1" showErrorMessage="1" sqref="U25:U31 U8:U20 F8:F20 K8:K20 P8:P20 P25:P31 K25:K31 F25:F31" xr:uid="{00000000-0002-0000-2C00-000000000000}">
      <formula1>E8</formula1>
    </dataValidation>
  </dataValidations>
  <hyperlinks>
    <hyperlink ref="V22:X22" location="三河表紙!A1" display="三河表紙へ戻る" xr:uid="{00000000-0004-0000-2C00-000000000000}"/>
    <hyperlink ref="V5:X5" location="三河表紙!A1" display="三河表紙へ戻る" xr:uid="{00000000-0004-0000-2C00-000001000000}"/>
  </hyperlinks>
  <printOptions horizontalCentered="1" verticalCentered="1"/>
  <pageMargins left="0.59055118110236227" right="0.59055118110236227" top="0.47244094488188981" bottom="0.47244094488188981" header="0.11811023622047245" footer="0.11811023622047245"/>
  <pageSetup paperSize="9" scale="90" firstPageNumber="47" orientation="landscape" useFirstPageNumber="1" r:id="rId1"/>
  <headerFooter alignWithMargins="0">
    <oddFooter>&amp;C－&amp;P－&amp;R中日興業（株）</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7"/>
  <dimension ref="A1:Y49"/>
  <sheetViews>
    <sheetView topLeftCell="A13" zoomScaleNormal="100" workbookViewId="0">
      <selection activeCell="X17" sqref="X17"/>
    </sheetView>
  </sheetViews>
  <sheetFormatPr defaultRowHeight="15" customHeight="1"/>
  <cols>
    <col min="1" max="1" width="1.625" style="30" customWidth="1"/>
    <col min="2" max="2" width="13.625" style="31" customWidth="1"/>
    <col min="3" max="3" width="2.125" style="35" customWidth="1"/>
    <col min="4" max="5" width="9.125" style="34" customWidth="1"/>
    <col min="6" max="7" width="7.625" style="34" customWidth="1"/>
    <col min="8" max="8" width="1.625" style="34" customWidth="1"/>
    <col min="9" max="9" width="10.625" style="31" customWidth="1"/>
    <col min="10" max="10" width="2.125" style="32" customWidth="1"/>
    <col min="11" max="11" width="6.625" style="33" customWidth="1"/>
    <col min="12" max="12" width="7.625" style="34" customWidth="1"/>
    <col min="13" max="13" width="1.625" style="34" customWidth="1"/>
    <col min="14" max="14" width="10.625" style="31" customWidth="1"/>
    <col min="15" max="15" width="2.125" style="32" customWidth="1"/>
    <col min="16" max="16" width="6.625" style="33" customWidth="1"/>
    <col min="17" max="17" width="7.625" style="33" customWidth="1"/>
    <col min="18" max="18" width="1.625" style="34" customWidth="1"/>
    <col min="19" max="19" width="10.75" style="31" customWidth="1"/>
    <col min="20" max="20" width="2.125" style="32" customWidth="1"/>
    <col min="21" max="21" width="6.625" style="33" customWidth="1"/>
    <col min="22" max="22" width="7.625" style="33" customWidth="1"/>
    <col min="23" max="23" width="1.625" style="34" customWidth="1"/>
    <col min="24" max="24" width="11.625" style="31" customWidth="1"/>
    <col min="25" max="25" width="7.875" style="33" customWidth="1"/>
    <col min="26" max="16384" width="9" style="30"/>
  </cols>
  <sheetData>
    <row r="1" spans="1:25" ht="18" customHeight="1">
      <c r="A1" s="10" t="s">
        <v>231</v>
      </c>
      <c r="B1" s="11"/>
      <c r="C1" s="11"/>
      <c r="D1" s="130" t="s">
        <v>323</v>
      </c>
      <c r="E1" s="13"/>
      <c r="F1" s="13"/>
      <c r="G1" s="13"/>
      <c r="H1" s="13"/>
      <c r="I1" s="122"/>
      <c r="J1" s="10" t="s">
        <v>235</v>
      </c>
      <c r="K1" s="39"/>
      <c r="L1" s="39"/>
      <c r="M1" s="39"/>
      <c r="N1" s="107"/>
      <c r="O1" s="10" t="s">
        <v>234</v>
      </c>
      <c r="P1" s="107"/>
      <c r="Q1" s="1303" t="s">
        <v>295</v>
      </c>
      <c r="R1" s="1303"/>
      <c r="S1" s="1303"/>
      <c r="T1" s="1303"/>
      <c r="U1" s="1303"/>
      <c r="V1" s="1304"/>
      <c r="W1" s="11" t="s">
        <v>296</v>
      </c>
      <c r="X1" s="40"/>
      <c r="Y1" s="43"/>
    </row>
    <row r="2" spans="1:25" ht="18" customHeight="1">
      <c r="A2" s="15"/>
      <c r="B2" s="16"/>
      <c r="C2" s="16"/>
      <c r="D2" s="129" t="s">
        <v>323</v>
      </c>
      <c r="E2" s="18"/>
      <c r="F2" s="18"/>
      <c r="G2" s="18"/>
      <c r="H2" s="18"/>
      <c r="I2" s="123"/>
      <c r="J2" s="15"/>
      <c r="K2" s="45"/>
      <c r="L2" s="45"/>
      <c r="M2" s="76"/>
      <c r="N2" s="76"/>
      <c r="O2" s="126"/>
      <c r="P2" s="108"/>
      <c r="Q2" s="1305"/>
      <c r="R2" s="1305"/>
      <c r="S2" s="1305"/>
      <c r="T2" s="1305"/>
      <c r="U2" s="1305"/>
      <c r="V2" s="1306"/>
      <c r="Y2" s="49"/>
    </row>
    <row r="3" spans="1:25" ht="18" customHeight="1">
      <c r="A3" s="28" t="s">
        <v>297</v>
      </c>
      <c r="B3" s="12"/>
      <c r="C3" s="12"/>
      <c r="D3" s="130" t="s">
        <v>323</v>
      </c>
      <c r="E3" s="40"/>
      <c r="F3" s="41"/>
      <c r="G3" s="42"/>
      <c r="H3" s="13"/>
      <c r="I3" s="122"/>
      <c r="J3" s="19" t="s">
        <v>298</v>
      </c>
      <c r="K3" s="39"/>
      <c r="L3" s="39"/>
      <c r="M3" s="20"/>
      <c r="N3" s="124"/>
      <c r="O3" s="127"/>
      <c r="P3" s="30"/>
      <c r="Q3" s="1305"/>
      <c r="R3" s="1305"/>
      <c r="S3" s="1305"/>
      <c r="T3" s="1305"/>
      <c r="U3" s="1305"/>
      <c r="V3" s="1306"/>
      <c r="Y3" s="50"/>
    </row>
    <row r="4" spans="1:25" ht="18" customHeight="1">
      <c r="A4" s="44"/>
      <c r="B4" s="17"/>
      <c r="C4" s="17"/>
      <c r="D4" s="129" t="s">
        <v>323</v>
      </c>
      <c r="E4" s="46"/>
      <c r="F4" s="47"/>
      <c r="G4" s="48"/>
      <c r="H4" s="18"/>
      <c r="I4" s="123"/>
      <c r="J4" s="44"/>
      <c r="K4" s="45"/>
      <c r="L4" s="45"/>
      <c r="M4" s="21"/>
      <c r="N4" s="125" t="s">
        <v>237</v>
      </c>
      <c r="O4" s="128"/>
      <c r="P4" s="45"/>
      <c r="Q4" s="1307"/>
      <c r="R4" s="1307"/>
      <c r="S4" s="1307"/>
      <c r="T4" s="1307"/>
      <c r="U4" s="1307"/>
      <c r="V4" s="1308"/>
      <c r="W4" s="63"/>
      <c r="X4" s="46"/>
      <c r="Y4" s="51"/>
    </row>
    <row r="5" spans="1:25" ht="9" customHeight="1"/>
    <row r="6" spans="1:25" s="9" customFormat="1" ht="21" customHeight="1" thickBot="1">
      <c r="A6" s="86" t="s">
        <v>299</v>
      </c>
      <c r="B6" s="13"/>
      <c r="C6" s="87" t="s">
        <v>245</v>
      </c>
      <c r="D6" s="88"/>
      <c r="E6" s="89"/>
      <c r="F6" s="74" t="s">
        <v>300</v>
      </c>
      <c r="G6" s="1310">
        <f>D37+F37+K37+P37+U37</f>
        <v>81100</v>
      </c>
      <c r="H6" s="1310"/>
      <c r="I6" s="1311"/>
      <c r="J6" s="62"/>
      <c r="K6" s="24"/>
      <c r="L6" s="23"/>
      <c r="N6" s="52"/>
      <c r="O6" s="53"/>
      <c r="P6" s="18"/>
      <c r="Q6" s="18"/>
      <c r="S6" s="52"/>
      <c r="T6" s="53"/>
      <c r="U6" s="18"/>
      <c r="V6" s="18"/>
      <c r="X6" s="1309">
        <v>36831</v>
      </c>
      <c r="Y6" s="1309"/>
    </row>
    <row r="7" spans="1:25" s="9" customFormat="1" ht="19.5" customHeight="1">
      <c r="A7" s="95" t="s">
        <v>232</v>
      </c>
      <c r="B7" s="96"/>
      <c r="C7" s="97"/>
      <c r="D7" s="98"/>
      <c r="E7" s="99" t="s">
        <v>301</v>
      </c>
      <c r="F7" s="92" t="s">
        <v>302</v>
      </c>
      <c r="G7" s="57" t="s">
        <v>301</v>
      </c>
      <c r="H7" s="90" t="s">
        <v>233</v>
      </c>
      <c r="I7" s="121"/>
      <c r="J7" s="55"/>
      <c r="K7" s="56"/>
      <c r="L7" s="57" t="s">
        <v>301</v>
      </c>
      <c r="M7" s="90" t="s">
        <v>236</v>
      </c>
      <c r="N7" s="121"/>
      <c r="O7" s="55"/>
      <c r="P7" s="56"/>
      <c r="Q7" s="58" t="s">
        <v>301</v>
      </c>
      <c r="R7" s="90" t="s">
        <v>303</v>
      </c>
      <c r="S7" s="54"/>
      <c r="T7" s="55"/>
      <c r="U7" s="56"/>
      <c r="V7" s="58" t="s">
        <v>301</v>
      </c>
      <c r="W7" s="26" t="s">
        <v>304</v>
      </c>
      <c r="X7" s="54"/>
      <c r="Y7" s="59"/>
    </row>
    <row r="8" spans="1:25" s="8" customFormat="1" ht="18.75" customHeight="1">
      <c r="A8" s="100"/>
      <c r="B8" s="106" t="s">
        <v>367</v>
      </c>
      <c r="C8" s="91"/>
      <c r="D8" s="169">
        <v>2100</v>
      </c>
      <c r="E8" s="101"/>
      <c r="F8" s="93">
        <v>2100</v>
      </c>
      <c r="G8" s="7"/>
      <c r="H8" s="78"/>
      <c r="I8" s="103" t="s">
        <v>369</v>
      </c>
      <c r="J8" s="91"/>
      <c r="K8" s="104">
        <v>1500</v>
      </c>
      <c r="L8" s="7"/>
      <c r="M8" s="78"/>
      <c r="N8" s="103" t="s">
        <v>367</v>
      </c>
      <c r="O8" s="91"/>
      <c r="P8" s="104">
        <v>100</v>
      </c>
      <c r="Q8" s="7"/>
      <c r="R8" s="78"/>
      <c r="S8" s="103" t="s">
        <v>561</v>
      </c>
      <c r="T8" s="77"/>
      <c r="U8" s="104">
        <v>650</v>
      </c>
      <c r="V8" s="7"/>
      <c r="W8" s="79"/>
      <c r="X8" s="69"/>
      <c r="Y8" s="68"/>
    </row>
    <row r="9" spans="1:25" s="8" customFormat="1" ht="18.75" customHeight="1">
      <c r="A9" s="100"/>
      <c r="B9" s="106" t="s">
        <v>368</v>
      </c>
      <c r="C9" s="91"/>
      <c r="D9" s="169">
        <v>3150</v>
      </c>
      <c r="E9" s="101"/>
      <c r="F9" s="93">
        <v>3150</v>
      </c>
      <c r="G9" s="7"/>
      <c r="H9" s="78"/>
      <c r="I9" s="103" t="s">
        <v>537</v>
      </c>
      <c r="J9" s="91"/>
      <c r="K9" s="104">
        <v>1200</v>
      </c>
      <c r="L9" s="7"/>
      <c r="M9" s="78"/>
      <c r="N9" s="103" t="s">
        <v>369</v>
      </c>
      <c r="O9" s="91"/>
      <c r="P9" s="104">
        <v>1100</v>
      </c>
      <c r="Q9" s="7"/>
      <c r="R9" s="78"/>
      <c r="S9" s="103" t="s">
        <v>538</v>
      </c>
      <c r="T9" s="77"/>
      <c r="U9" s="104">
        <v>750</v>
      </c>
      <c r="V9" s="7"/>
      <c r="W9" s="75" t="s">
        <v>305</v>
      </c>
      <c r="X9" s="69"/>
      <c r="Y9" s="68"/>
    </row>
    <row r="10" spans="1:25" s="8" customFormat="1" ht="18.75" customHeight="1">
      <c r="A10" s="100"/>
      <c r="B10" s="106" t="s">
        <v>369</v>
      </c>
      <c r="C10" s="91"/>
      <c r="D10" s="169">
        <v>2100</v>
      </c>
      <c r="E10" s="101"/>
      <c r="F10" s="93">
        <v>2100</v>
      </c>
      <c r="G10" s="7"/>
      <c r="H10" s="78"/>
      <c r="I10" s="103" t="s">
        <v>538</v>
      </c>
      <c r="J10" s="91"/>
      <c r="K10" s="104">
        <v>1250</v>
      </c>
      <c r="L10" s="7"/>
      <c r="M10" s="78"/>
      <c r="N10" s="103" t="s">
        <v>538</v>
      </c>
      <c r="O10" s="91"/>
      <c r="P10" s="104">
        <v>400</v>
      </c>
      <c r="Q10" s="7"/>
      <c r="R10" s="78"/>
      <c r="S10" s="103" t="s">
        <v>373</v>
      </c>
      <c r="T10" s="77"/>
      <c r="U10" s="104">
        <v>300</v>
      </c>
      <c r="V10" s="7"/>
      <c r="W10" s="79"/>
      <c r="X10" s="73" t="s">
        <v>306</v>
      </c>
      <c r="Y10" s="68"/>
    </row>
    <row r="11" spans="1:25" s="8" customFormat="1" ht="18.75" customHeight="1">
      <c r="A11" s="100"/>
      <c r="B11" s="106" t="s">
        <v>370</v>
      </c>
      <c r="C11" s="91"/>
      <c r="D11" s="169">
        <v>1500</v>
      </c>
      <c r="E11" s="101"/>
      <c r="F11" s="93">
        <v>1500</v>
      </c>
      <c r="G11" s="7"/>
      <c r="H11" s="78"/>
      <c r="I11" s="103" t="s">
        <v>381</v>
      </c>
      <c r="J11" s="91"/>
      <c r="K11" s="104">
        <v>1150</v>
      </c>
      <c r="L11" s="7"/>
      <c r="M11" s="78"/>
      <c r="N11" s="103" t="s">
        <v>382</v>
      </c>
      <c r="O11" s="91"/>
      <c r="P11" s="104">
        <v>500</v>
      </c>
      <c r="Q11" s="7"/>
      <c r="R11" s="78"/>
      <c r="S11" s="103" t="s">
        <v>375</v>
      </c>
      <c r="T11" s="77"/>
      <c r="U11" s="104">
        <v>300</v>
      </c>
      <c r="V11" s="7"/>
      <c r="W11" s="79"/>
      <c r="X11" s="69"/>
      <c r="Y11" s="81" t="s">
        <v>307</v>
      </c>
    </row>
    <row r="12" spans="1:25" s="8" customFormat="1" ht="18.75" customHeight="1">
      <c r="A12" s="100"/>
      <c r="B12" s="106" t="s">
        <v>371</v>
      </c>
      <c r="C12" s="91"/>
      <c r="D12" s="169">
        <v>1300</v>
      </c>
      <c r="E12" s="101"/>
      <c r="F12" s="93">
        <v>1300</v>
      </c>
      <c r="G12" s="7"/>
      <c r="H12" s="78"/>
      <c r="I12" s="103"/>
      <c r="J12" s="91"/>
      <c r="K12" s="104"/>
      <c r="L12" s="7"/>
      <c r="M12" s="78"/>
      <c r="N12" s="103" t="s">
        <v>583</v>
      </c>
      <c r="O12" s="91"/>
      <c r="P12" s="104">
        <v>50</v>
      </c>
      <c r="Q12" s="7"/>
      <c r="R12" s="78"/>
      <c r="S12" s="103" t="s">
        <v>562</v>
      </c>
      <c r="T12" s="77"/>
      <c r="U12" s="104">
        <v>300</v>
      </c>
      <c r="V12" s="7"/>
      <c r="W12" s="79"/>
      <c r="X12" s="69"/>
      <c r="Y12" s="68"/>
    </row>
    <row r="13" spans="1:25" s="8" customFormat="1" ht="18.75" customHeight="1">
      <c r="A13" s="100"/>
      <c r="B13" s="106" t="s">
        <v>372</v>
      </c>
      <c r="C13" s="91"/>
      <c r="D13" s="169">
        <v>1900</v>
      </c>
      <c r="E13" s="101"/>
      <c r="F13" s="93">
        <v>1900</v>
      </c>
      <c r="G13" s="7"/>
      <c r="H13" s="78"/>
      <c r="I13" s="103"/>
      <c r="J13" s="91"/>
      <c r="K13" s="104"/>
      <c r="L13" s="7"/>
      <c r="M13" s="78"/>
      <c r="N13" s="103" t="s">
        <v>380</v>
      </c>
      <c r="O13" s="91"/>
      <c r="P13" s="104">
        <v>500</v>
      </c>
      <c r="Q13" s="7"/>
      <c r="R13" s="78"/>
      <c r="S13" s="103" t="s">
        <v>563</v>
      </c>
      <c r="T13" s="77"/>
      <c r="U13" s="104">
        <v>500</v>
      </c>
      <c r="V13" s="7"/>
      <c r="W13" s="79"/>
      <c r="X13" s="69"/>
      <c r="Y13" s="68"/>
    </row>
    <row r="14" spans="1:25" s="8" customFormat="1" ht="18.75" customHeight="1">
      <c r="A14" s="100"/>
      <c r="B14" s="106" t="s">
        <v>373</v>
      </c>
      <c r="C14" s="91"/>
      <c r="D14" s="169">
        <v>2700</v>
      </c>
      <c r="E14" s="101"/>
      <c r="F14" s="93">
        <v>2700</v>
      </c>
      <c r="G14" s="7"/>
      <c r="H14" s="78"/>
      <c r="I14" s="103"/>
      <c r="J14" s="91"/>
      <c r="K14" s="104"/>
      <c r="L14" s="7"/>
      <c r="M14" s="78"/>
      <c r="N14" s="103" t="s">
        <v>378</v>
      </c>
      <c r="O14" s="91"/>
      <c r="P14" s="104">
        <v>150</v>
      </c>
      <c r="Q14" s="7"/>
      <c r="R14" s="78"/>
      <c r="S14" s="103"/>
      <c r="T14" s="77"/>
      <c r="U14" s="104"/>
      <c r="V14" s="7"/>
      <c r="W14" s="79"/>
      <c r="X14" s="69"/>
      <c r="Y14" s="68"/>
    </row>
    <row r="15" spans="1:25" s="8" customFormat="1" ht="18.75" customHeight="1">
      <c r="A15" s="100"/>
      <c r="B15" s="106" t="s">
        <v>374</v>
      </c>
      <c r="C15" s="91"/>
      <c r="D15" s="169">
        <v>1800</v>
      </c>
      <c r="E15" s="101"/>
      <c r="F15" s="93">
        <v>1800</v>
      </c>
      <c r="G15" s="7"/>
      <c r="H15" s="78"/>
      <c r="I15" s="103"/>
      <c r="J15" s="91"/>
      <c r="K15" s="104"/>
      <c r="L15" s="7"/>
      <c r="M15" s="78"/>
      <c r="N15" s="103"/>
      <c r="O15" s="91"/>
      <c r="P15" s="104"/>
      <c r="Q15" s="7"/>
      <c r="R15" s="78"/>
      <c r="S15" s="103"/>
      <c r="T15" s="77"/>
      <c r="U15" s="104"/>
      <c r="V15" s="7"/>
      <c r="W15" s="79"/>
      <c r="X15" s="69"/>
      <c r="Y15" s="68"/>
    </row>
    <row r="16" spans="1:25" s="8" customFormat="1" ht="18.75" customHeight="1">
      <c r="A16" s="100"/>
      <c r="B16" s="106" t="s">
        <v>375</v>
      </c>
      <c r="C16" s="91"/>
      <c r="D16" s="169">
        <v>2150</v>
      </c>
      <c r="E16" s="101"/>
      <c r="F16" s="93">
        <v>2150</v>
      </c>
      <c r="G16" s="7"/>
      <c r="H16" s="78"/>
      <c r="I16" s="103"/>
      <c r="J16" s="91"/>
      <c r="K16" s="104"/>
      <c r="L16" s="7"/>
      <c r="M16" s="78"/>
      <c r="N16" s="103"/>
      <c r="O16" s="91"/>
      <c r="P16" s="104"/>
      <c r="Q16" s="7"/>
      <c r="R16" s="78"/>
      <c r="S16" s="103"/>
      <c r="T16" s="77"/>
      <c r="U16" s="104"/>
      <c r="V16" s="7"/>
      <c r="W16" s="79"/>
      <c r="X16" s="69"/>
      <c r="Y16" s="68"/>
    </row>
    <row r="17" spans="1:25" s="8" customFormat="1" ht="18.75" customHeight="1">
      <c r="A17" s="100"/>
      <c r="B17" s="106" t="s">
        <v>376</v>
      </c>
      <c r="C17" s="91"/>
      <c r="D17" s="169">
        <v>2200</v>
      </c>
      <c r="E17" s="101"/>
      <c r="F17" s="93">
        <v>2200</v>
      </c>
      <c r="G17" s="7"/>
      <c r="H17" s="78"/>
      <c r="I17" s="103"/>
      <c r="J17" s="91"/>
      <c r="K17" s="104"/>
      <c r="L17" s="132"/>
      <c r="M17" s="133"/>
      <c r="N17" s="134"/>
      <c r="O17" s="135"/>
      <c r="P17" s="136"/>
      <c r="Q17" s="132"/>
      <c r="R17" s="133"/>
      <c r="S17" s="134"/>
      <c r="T17" s="77"/>
      <c r="U17" s="104"/>
      <c r="V17" s="7"/>
      <c r="W17" s="79"/>
      <c r="X17" s="69"/>
      <c r="Y17" s="68"/>
    </row>
    <row r="18" spans="1:25" s="8" customFormat="1" ht="18.75" customHeight="1">
      <c r="A18" s="100"/>
      <c r="B18" s="106" t="s">
        <v>377</v>
      </c>
      <c r="C18" s="91"/>
      <c r="D18" s="169">
        <v>1800</v>
      </c>
      <c r="E18" s="101"/>
      <c r="F18" s="93">
        <v>1800</v>
      </c>
      <c r="G18" s="7"/>
      <c r="H18" s="78"/>
      <c r="I18" s="103"/>
      <c r="J18" s="91"/>
      <c r="K18" s="131"/>
      <c r="L18" s="147"/>
      <c r="M18" s="148"/>
      <c r="N18" s="149"/>
      <c r="O18" s="150"/>
      <c r="P18" s="20"/>
      <c r="Q18" s="67"/>
      <c r="R18" s="148"/>
      <c r="S18" s="168" t="s">
        <v>327</v>
      </c>
      <c r="T18" s="77"/>
      <c r="U18" s="104"/>
      <c r="V18" s="7"/>
      <c r="W18" s="79"/>
      <c r="X18" s="69"/>
      <c r="Y18" s="68"/>
    </row>
    <row r="19" spans="1:25" s="8" customFormat="1" ht="18.75" customHeight="1">
      <c r="A19" s="100"/>
      <c r="B19" s="106" t="s">
        <v>378</v>
      </c>
      <c r="C19" s="91"/>
      <c r="D19" s="169">
        <v>1400</v>
      </c>
      <c r="E19" s="101"/>
      <c r="F19" s="93">
        <v>1400</v>
      </c>
      <c r="G19" s="7"/>
      <c r="H19" s="78"/>
      <c r="I19" s="103"/>
      <c r="J19" s="91"/>
      <c r="K19" s="131"/>
      <c r="L19" s="151"/>
      <c r="M19" s="143"/>
      <c r="N19" s="144"/>
      <c r="O19" s="145"/>
      <c r="P19" s="165" t="s">
        <v>324</v>
      </c>
      <c r="Q19" s="38"/>
      <c r="R19" s="143"/>
      <c r="S19" s="152"/>
      <c r="T19" s="77"/>
      <c r="U19" s="104"/>
      <c r="V19" s="7"/>
      <c r="W19" s="79"/>
      <c r="X19" s="69"/>
      <c r="Y19" s="68"/>
    </row>
    <row r="20" spans="1:25" s="8" customFormat="1" ht="18.75" customHeight="1">
      <c r="A20" s="100"/>
      <c r="B20" s="106" t="s">
        <v>379</v>
      </c>
      <c r="C20" s="91"/>
      <c r="D20" s="169">
        <v>1450</v>
      </c>
      <c r="E20" s="101"/>
      <c r="F20" s="93">
        <v>1450</v>
      </c>
      <c r="G20" s="7"/>
      <c r="H20" s="78"/>
      <c r="I20" s="103"/>
      <c r="J20" s="91"/>
      <c r="K20" s="131"/>
      <c r="L20" s="151"/>
      <c r="M20" s="143"/>
      <c r="N20" s="159"/>
      <c r="O20" s="150"/>
      <c r="P20" s="20"/>
      <c r="Q20" s="67"/>
      <c r="R20" s="160"/>
      <c r="S20" s="152"/>
      <c r="T20" s="77"/>
      <c r="U20" s="104"/>
      <c r="V20" s="7"/>
      <c r="W20" s="79"/>
      <c r="X20" s="69"/>
      <c r="Y20" s="68"/>
    </row>
    <row r="21" spans="1:25" s="8" customFormat="1" ht="18.75" customHeight="1">
      <c r="A21" s="100"/>
      <c r="B21" s="106" t="s">
        <v>380</v>
      </c>
      <c r="C21" s="91"/>
      <c r="D21" s="169">
        <v>1700</v>
      </c>
      <c r="E21" s="101"/>
      <c r="F21" s="93">
        <v>1700</v>
      </c>
      <c r="G21" s="7"/>
      <c r="H21" s="78"/>
      <c r="I21" s="103"/>
      <c r="J21" s="91"/>
      <c r="K21" s="131"/>
      <c r="L21" s="166" t="s">
        <v>329</v>
      </c>
      <c r="M21" s="143"/>
      <c r="N21" s="161"/>
      <c r="O21" s="145"/>
      <c r="P21" s="146"/>
      <c r="Q21" s="38"/>
      <c r="R21" s="162"/>
      <c r="S21" s="167" t="s">
        <v>326</v>
      </c>
      <c r="T21" s="77"/>
      <c r="U21" s="104"/>
      <c r="V21" s="7"/>
      <c r="W21" s="79"/>
      <c r="X21" s="73"/>
      <c r="Y21" s="68"/>
    </row>
    <row r="22" spans="1:25" s="8" customFormat="1" ht="18.75" customHeight="1">
      <c r="A22" s="100"/>
      <c r="B22" s="106" t="s">
        <v>381</v>
      </c>
      <c r="C22" s="91"/>
      <c r="D22" s="169">
        <v>1650</v>
      </c>
      <c r="E22" s="101"/>
      <c r="F22" s="93">
        <v>1650</v>
      </c>
      <c r="G22" s="7"/>
      <c r="H22" s="78"/>
      <c r="I22" s="103"/>
      <c r="J22" s="91"/>
      <c r="K22" s="131"/>
      <c r="L22" s="151"/>
      <c r="M22" s="143"/>
      <c r="N22" s="161"/>
      <c r="O22" s="145"/>
      <c r="P22" s="146"/>
      <c r="Q22" s="38"/>
      <c r="R22" s="162"/>
      <c r="S22" s="152"/>
      <c r="T22" s="77"/>
      <c r="U22" s="104"/>
      <c r="V22" s="7"/>
      <c r="W22" s="79"/>
      <c r="Y22" s="68"/>
    </row>
    <row r="23" spans="1:25" s="8" customFormat="1" ht="18.75" customHeight="1">
      <c r="A23" s="100"/>
      <c r="B23" s="106" t="s">
        <v>382</v>
      </c>
      <c r="C23" s="91"/>
      <c r="D23" s="169">
        <v>5950</v>
      </c>
      <c r="E23" s="101"/>
      <c r="F23" s="93">
        <v>5950</v>
      </c>
      <c r="G23" s="7"/>
      <c r="H23" s="78"/>
      <c r="I23" s="103"/>
      <c r="J23" s="91"/>
      <c r="K23" s="131"/>
      <c r="L23" s="151"/>
      <c r="M23" s="143"/>
      <c r="N23" s="163"/>
      <c r="O23" s="156"/>
      <c r="P23" s="21"/>
      <c r="Q23" s="157"/>
      <c r="R23" s="164"/>
      <c r="S23" s="152"/>
      <c r="T23" s="77"/>
      <c r="U23" s="104"/>
      <c r="V23" s="7"/>
      <c r="W23" s="79"/>
      <c r="X23" s="73"/>
      <c r="Y23" s="68"/>
    </row>
    <row r="24" spans="1:25" s="8" customFormat="1" ht="18.75" customHeight="1">
      <c r="A24" s="100"/>
      <c r="B24" s="109" t="s">
        <v>383</v>
      </c>
      <c r="C24" s="91"/>
      <c r="D24" s="169">
        <v>350</v>
      </c>
      <c r="E24" s="101"/>
      <c r="F24" s="93">
        <v>350</v>
      </c>
      <c r="G24" s="7"/>
      <c r="H24" s="78"/>
      <c r="I24" s="103"/>
      <c r="J24" s="91"/>
      <c r="K24" s="131"/>
      <c r="L24" s="151"/>
      <c r="M24" s="143"/>
      <c r="N24" s="144"/>
      <c r="O24" s="145"/>
      <c r="P24" s="165" t="s">
        <v>325</v>
      </c>
      <c r="Q24" s="38"/>
      <c r="R24" s="143"/>
      <c r="S24" s="167" t="s">
        <v>328</v>
      </c>
      <c r="T24" s="77"/>
      <c r="U24" s="104"/>
      <c r="V24" s="7"/>
      <c r="W24" s="79"/>
      <c r="X24" s="73"/>
      <c r="Y24" s="68"/>
    </row>
    <row r="25" spans="1:25" s="8" customFormat="1" ht="18.75" customHeight="1">
      <c r="A25" s="100"/>
      <c r="B25" s="106">
        <v>0</v>
      </c>
      <c r="C25" s="91"/>
      <c r="D25" s="169">
        <v>0</v>
      </c>
      <c r="E25" s="101"/>
      <c r="F25" s="93">
        <v>0</v>
      </c>
      <c r="G25" s="7"/>
      <c r="H25" s="78"/>
      <c r="I25" s="103"/>
      <c r="J25" s="91"/>
      <c r="K25" s="131"/>
      <c r="L25" s="153"/>
      <c r="M25" s="154"/>
      <c r="N25" s="155"/>
      <c r="O25" s="156"/>
      <c r="P25" s="21"/>
      <c r="Q25" s="157"/>
      <c r="R25" s="154"/>
      <c r="S25" s="158"/>
      <c r="T25" s="77"/>
      <c r="U25" s="104"/>
      <c r="V25" s="7"/>
      <c r="W25" s="79"/>
      <c r="Y25" s="68"/>
    </row>
    <row r="26" spans="1:25" s="8" customFormat="1" ht="18.75" customHeight="1">
      <c r="A26" s="100"/>
      <c r="B26" s="106">
        <v>0</v>
      </c>
      <c r="C26" s="91"/>
      <c r="D26" s="169">
        <v>0</v>
      </c>
      <c r="E26" s="101"/>
      <c r="F26" s="93">
        <v>0</v>
      </c>
      <c r="G26" s="7"/>
      <c r="H26" s="78"/>
      <c r="I26" s="103"/>
      <c r="J26" s="91"/>
      <c r="K26" s="104"/>
      <c r="L26" s="137"/>
      <c r="M26" s="138"/>
      <c r="N26" s="139"/>
      <c r="O26" s="140"/>
      <c r="P26" s="141"/>
      <c r="Q26" s="142"/>
      <c r="R26" s="138"/>
      <c r="S26" s="139"/>
      <c r="T26" s="77"/>
      <c r="U26" s="104"/>
      <c r="V26" s="7"/>
      <c r="W26" s="79"/>
      <c r="X26" s="69"/>
      <c r="Y26" s="68"/>
    </row>
    <row r="27" spans="1:25" s="8" customFormat="1" ht="18.75" customHeight="1">
      <c r="A27" s="100"/>
      <c r="B27" s="106"/>
      <c r="C27" s="91"/>
      <c r="D27" s="169"/>
      <c r="E27" s="101"/>
      <c r="F27" s="93"/>
      <c r="G27" s="7"/>
      <c r="H27" s="78"/>
      <c r="I27" s="103"/>
      <c r="J27" s="91"/>
      <c r="K27" s="104"/>
      <c r="L27" s="6"/>
      <c r="M27" s="78"/>
      <c r="N27" s="103"/>
      <c r="O27" s="91"/>
      <c r="P27" s="104"/>
      <c r="Q27" s="7"/>
      <c r="R27" s="78"/>
      <c r="S27" s="103"/>
      <c r="T27" s="77"/>
      <c r="U27" s="104"/>
      <c r="V27" s="7"/>
      <c r="W27" s="79"/>
      <c r="X27" s="69"/>
      <c r="Y27" s="68"/>
    </row>
    <row r="28" spans="1:25" s="8" customFormat="1" ht="18.75" customHeight="1">
      <c r="A28" s="100"/>
      <c r="B28" s="111" t="s">
        <v>308</v>
      </c>
      <c r="C28" s="91"/>
      <c r="D28" s="169" t="s">
        <v>330</v>
      </c>
      <c r="E28" s="101"/>
      <c r="F28" s="93" t="s">
        <v>311</v>
      </c>
      <c r="G28" s="7"/>
      <c r="H28" s="78"/>
      <c r="I28" s="116" t="s">
        <v>316</v>
      </c>
      <c r="J28" s="91"/>
      <c r="K28" s="104" t="s">
        <v>311</v>
      </c>
      <c r="L28" s="6"/>
      <c r="M28" s="78"/>
      <c r="N28" s="116" t="s">
        <v>316</v>
      </c>
      <c r="O28" s="91"/>
      <c r="P28" s="104" t="s">
        <v>311</v>
      </c>
      <c r="Q28" s="6"/>
      <c r="R28" s="78"/>
      <c r="S28" s="116" t="s">
        <v>316</v>
      </c>
      <c r="T28" s="91"/>
      <c r="U28" s="104" t="s">
        <v>311</v>
      </c>
      <c r="V28" s="6"/>
      <c r="W28" s="79"/>
      <c r="X28" s="69"/>
      <c r="Y28" s="68"/>
    </row>
    <row r="29" spans="1:25" s="8" customFormat="1" ht="18.75" customHeight="1">
      <c r="A29" s="100"/>
      <c r="B29" s="110" t="s">
        <v>309</v>
      </c>
      <c r="C29" s="91"/>
      <c r="D29" s="171" t="s">
        <v>332</v>
      </c>
      <c r="E29" s="101"/>
      <c r="F29" s="115" t="s">
        <v>315</v>
      </c>
      <c r="G29" s="7"/>
      <c r="H29" s="78"/>
      <c r="I29" s="103" t="s">
        <v>317</v>
      </c>
      <c r="J29" s="91"/>
      <c r="K29" s="120" t="s">
        <v>320</v>
      </c>
      <c r="L29" s="6"/>
      <c r="M29" s="78"/>
      <c r="N29" s="103" t="s">
        <v>317</v>
      </c>
      <c r="O29" s="91"/>
      <c r="P29" s="120" t="s">
        <v>320</v>
      </c>
      <c r="Q29" s="6"/>
      <c r="R29" s="78"/>
      <c r="S29" s="103" t="s">
        <v>317</v>
      </c>
      <c r="T29" s="91"/>
      <c r="U29" s="120" t="s">
        <v>320</v>
      </c>
      <c r="V29" s="6"/>
      <c r="W29" s="79"/>
      <c r="X29" s="69"/>
      <c r="Y29" s="68"/>
    </row>
    <row r="30" spans="1:25" s="8" customFormat="1" ht="18.75" customHeight="1">
      <c r="A30" s="100"/>
      <c r="B30" s="106"/>
      <c r="C30" s="91"/>
      <c r="D30" s="169"/>
      <c r="E30" s="101"/>
      <c r="F30" s="93"/>
      <c r="G30" s="7"/>
      <c r="H30" s="78"/>
      <c r="I30" s="103"/>
      <c r="J30" s="91"/>
      <c r="K30" s="104"/>
      <c r="L30" s="6"/>
      <c r="M30" s="78"/>
      <c r="N30" s="103"/>
      <c r="O30" s="91"/>
      <c r="P30" s="104"/>
      <c r="Q30" s="6"/>
      <c r="R30" s="78"/>
      <c r="S30" s="103"/>
      <c r="T30" s="91"/>
      <c r="U30" s="104"/>
      <c r="V30" s="6"/>
      <c r="W30" s="79"/>
      <c r="X30" s="69"/>
      <c r="Y30" s="68"/>
    </row>
    <row r="31" spans="1:25" s="8" customFormat="1" ht="18.75" customHeight="1">
      <c r="A31" s="100"/>
      <c r="B31" s="110" t="s">
        <v>310</v>
      </c>
      <c r="C31" s="91"/>
      <c r="D31" s="172" t="s">
        <v>331</v>
      </c>
      <c r="E31" s="112" t="s">
        <v>312</v>
      </c>
      <c r="F31" s="113" t="s">
        <v>314</v>
      </c>
      <c r="G31" s="114" t="s">
        <v>313</v>
      </c>
      <c r="H31" s="78"/>
      <c r="I31" s="117" t="s">
        <v>318</v>
      </c>
      <c r="J31" s="91"/>
      <c r="K31" s="118" t="s">
        <v>319</v>
      </c>
      <c r="L31" s="119" t="s">
        <v>313</v>
      </c>
      <c r="M31" s="78"/>
      <c r="N31" s="117" t="s">
        <v>318</v>
      </c>
      <c r="O31" s="91"/>
      <c r="P31" s="118" t="s">
        <v>319</v>
      </c>
      <c r="Q31" s="119" t="s">
        <v>313</v>
      </c>
      <c r="R31" s="78"/>
      <c r="S31" s="117" t="s">
        <v>318</v>
      </c>
      <c r="T31" s="91"/>
      <c r="U31" s="118" t="s">
        <v>319</v>
      </c>
      <c r="V31" s="119" t="s">
        <v>313</v>
      </c>
      <c r="W31" s="79"/>
      <c r="X31" s="69"/>
      <c r="Y31" s="68"/>
    </row>
    <row r="32" spans="1:25" s="8" customFormat="1" ht="18.75" customHeight="1">
      <c r="A32" s="100"/>
      <c r="B32" s="106"/>
      <c r="C32" s="91"/>
      <c r="D32" s="169"/>
      <c r="E32" s="101"/>
      <c r="F32" s="93"/>
      <c r="G32" s="7"/>
      <c r="H32" s="78"/>
      <c r="I32" s="103"/>
      <c r="J32" s="91"/>
      <c r="K32" s="104"/>
      <c r="L32" s="6"/>
      <c r="M32" s="78"/>
      <c r="N32" s="103"/>
      <c r="O32" s="91"/>
      <c r="P32" s="104"/>
      <c r="Q32" s="7"/>
      <c r="R32" s="78"/>
      <c r="S32" s="103"/>
      <c r="T32" s="77"/>
      <c r="U32" s="104"/>
      <c r="V32" s="7"/>
      <c r="W32" s="79"/>
      <c r="X32" s="69"/>
      <c r="Y32" s="68"/>
    </row>
    <row r="33" spans="1:25" s="8" customFormat="1" ht="18.75" customHeight="1">
      <c r="A33" s="100"/>
      <c r="B33" s="106"/>
      <c r="C33" s="91"/>
      <c r="D33" s="169"/>
      <c r="E33" s="101"/>
      <c r="F33" s="93"/>
      <c r="G33" s="7"/>
      <c r="H33" s="78"/>
      <c r="I33" s="103"/>
      <c r="J33" s="91"/>
      <c r="K33" s="104"/>
      <c r="L33" s="6"/>
      <c r="M33" s="78"/>
      <c r="N33" s="103"/>
      <c r="O33" s="91"/>
      <c r="P33" s="104"/>
      <c r="Q33" s="7"/>
      <c r="R33" s="78"/>
      <c r="S33" s="103"/>
      <c r="T33" s="77"/>
      <c r="U33" s="104"/>
      <c r="V33" s="7"/>
      <c r="W33" s="79"/>
      <c r="X33" s="69"/>
      <c r="Y33" s="68"/>
    </row>
    <row r="34" spans="1:25" s="8" customFormat="1" ht="18.75" customHeight="1">
      <c r="A34" s="100"/>
      <c r="B34" s="106"/>
      <c r="C34" s="91"/>
      <c r="D34" s="169"/>
      <c r="E34" s="101"/>
      <c r="F34" s="93"/>
      <c r="G34" s="7"/>
      <c r="H34" s="78"/>
      <c r="I34" s="103"/>
      <c r="J34" s="91"/>
      <c r="K34" s="104"/>
      <c r="L34" s="6"/>
      <c r="M34" s="78"/>
      <c r="N34" s="103"/>
      <c r="O34" s="91"/>
      <c r="P34" s="104"/>
      <c r="Q34" s="7"/>
      <c r="R34" s="78"/>
      <c r="S34" s="103"/>
      <c r="T34" s="77"/>
      <c r="U34" s="104"/>
      <c r="V34" s="7"/>
      <c r="W34" s="79"/>
      <c r="X34" s="69"/>
      <c r="Y34" s="68"/>
    </row>
    <row r="35" spans="1:25" s="8" customFormat="1" ht="18.75" customHeight="1">
      <c r="A35" s="100"/>
      <c r="B35" s="106"/>
      <c r="C35" s="91"/>
      <c r="D35" s="169"/>
      <c r="E35" s="101"/>
      <c r="F35" s="93"/>
      <c r="G35" s="7"/>
      <c r="H35" s="78"/>
      <c r="I35" s="103"/>
      <c r="J35" s="91"/>
      <c r="K35" s="104"/>
      <c r="L35" s="6"/>
      <c r="M35" s="78"/>
      <c r="N35" s="103"/>
      <c r="O35" s="91"/>
      <c r="P35" s="104"/>
      <c r="Q35" s="7"/>
      <c r="R35" s="78"/>
      <c r="S35" s="103"/>
      <c r="T35" s="77"/>
      <c r="U35" s="104"/>
      <c r="V35" s="7"/>
      <c r="W35" s="79"/>
      <c r="X35" s="69"/>
      <c r="Y35" s="68"/>
    </row>
    <row r="36" spans="1:25" s="8" customFormat="1" ht="18.75" customHeight="1">
      <c r="A36" s="100"/>
      <c r="B36" s="106"/>
      <c r="C36" s="91"/>
      <c r="D36" s="169"/>
      <c r="E36" s="101"/>
      <c r="F36" s="93"/>
      <c r="G36" s="7"/>
      <c r="H36" s="78"/>
      <c r="I36" s="103"/>
      <c r="J36" s="91"/>
      <c r="K36" s="104"/>
      <c r="L36" s="6"/>
      <c r="M36" s="78"/>
      <c r="N36" s="103"/>
      <c r="O36" s="91"/>
      <c r="P36" s="104"/>
      <c r="Q36" s="7"/>
      <c r="R36" s="78"/>
      <c r="S36" s="103"/>
      <c r="T36" s="77"/>
      <c r="U36" s="104"/>
      <c r="V36" s="7"/>
      <c r="W36" s="79"/>
      <c r="X36" s="69"/>
      <c r="Y36" s="68"/>
    </row>
    <row r="37" spans="1:25" s="8" customFormat="1" ht="19.5" customHeight="1" thickBot="1">
      <c r="A37" s="1098">
        <f>COUNTA(B8:B36)</f>
        <v>22</v>
      </c>
      <c r="B37" s="1099"/>
      <c r="C37" s="1100"/>
      <c r="D37" s="170">
        <f>SUM(D8:D36)</f>
        <v>35200</v>
      </c>
      <c r="E37" s="102"/>
      <c r="F37" s="94">
        <f>SUM(F8:F36)</f>
        <v>35200</v>
      </c>
      <c r="G37" s="61"/>
      <c r="H37" s="1101">
        <f>COUNTA(I8:I36)</f>
        <v>7</v>
      </c>
      <c r="I37" s="1102"/>
      <c r="J37" s="1103"/>
      <c r="K37" s="105">
        <f>SUM(K8:K36)</f>
        <v>5100</v>
      </c>
      <c r="L37" s="60"/>
      <c r="M37" s="1101">
        <f>COUNTA(N8:N36)</f>
        <v>10</v>
      </c>
      <c r="N37" s="1102"/>
      <c r="O37" s="1103"/>
      <c r="P37" s="105">
        <f>SUM(P8:P36)</f>
        <v>2800</v>
      </c>
      <c r="Q37" s="61"/>
      <c r="R37" s="1101">
        <f>COUNTA(S8:S36)</f>
        <v>12</v>
      </c>
      <c r="S37" s="1102"/>
      <c r="T37" s="1103"/>
      <c r="U37" s="105">
        <f>SUM(U8:U36)</f>
        <v>2800</v>
      </c>
      <c r="V37" s="61"/>
      <c r="W37" s="80"/>
      <c r="X37" s="70"/>
      <c r="Y37" s="71"/>
    </row>
    <row r="38" spans="1:25" s="8" customFormat="1" ht="14.25" customHeight="1">
      <c r="A38" s="64"/>
      <c r="B38" s="36"/>
      <c r="C38" s="37"/>
      <c r="D38" s="38"/>
      <c r="E38" s="38"/>
      <c r="F38" s="38"/>
      <c r="G38" s="38"/>
      <c r="H38" s="64"/>
      <c r="I38" s="36"/>
      <c r="J38" s="37"/>
      <c r="K38" s="38"/>
      <c r="L38" s="38"/>
      <c r="M38" s="64"/>
      <c r="N38" s="36"/>
      <c r="O38" s="37"/>
      <c r="P38" s="38"/>
      <c r="Q38" s="38"/>
      <c r="R38" s="64"/>
      <c r="S38" s="36"/>
      <c r="T38" s="37"/>
      <c r="U38" s="38"/>
      <c r="V38" s="38"/>
      <c r="W38" s="64"/>
      <c r="X38" s="36"/>
      <c r="Y38" s="38"/>
    </row>
    <row r="39" spans="1:25" s="8" customFormat="1" ht="14.25" customHeight="1">
      <c r="A39" s="64"/>
      <c r="B39" s="36"/>
      <c r="C39" s="37"/>
      <c r="D39" s="38"/>
      <c r="E39" s="38"/>
      <c r="F39" s="38"/>
      <c r="G39" s="38"/>
      <c r="H39" s="64"/>
      <c r="I39" s="36"/>
      <c r="J39" s="37"/>
      <c r="K39" s="38"/>
      <c r="L39" s="38"/>
      <c r="M39" s="64"/>
      <c r="N39" s="36"/>
      <c r="O39" s="37"/>
      <c r="P39" s="38"/>
      <c r="Q39" s="38"/>
      <c r="R39" s="64"/>
      <c r="S39" s="36"/>
      <c r="T39" s="37"/>
      <c r="U39" s="38"/>
      <c r="V39" s="38"/>
      <c r="W39" s="64"/>
      <c r="X39" s="36"/>
      <c r="Y39" s="38"/>
    </row>
    <row r="40" spans="1:25" s="8" customFormat="1" ht="14.25" customHeight="1">
      <c r="A40" s="64"/>
      <c r="B40" s="36"/>
      <c r="C40" s="37"/>
      <c r="D40" s="38"/>
      <c r="E40" s="38"/>
      <c r="F40" s="38"/>
      <c r="G40" s="38"/>
      <c r="H40" s="64"/>
      <c r="I40" s="36"/>
      <c r="J40" s="37"/>
      <c r="K40" s="38"/>
      <c r="L40" s="38"/>
      <c r="M40" s="64"/>
      <c r="N40" s="36"/>
      <c r="O40" s="37"/>
      <c r="P40" s="38"/>
      <c r="Q40" s="38"/>
      <c r="R40" s="64"/>
      <c r="S40" s="36"/>
      <c r="T40" s="37"/>
      <c r="U40" s="38"/>
      <c r="V40" s="38"/>
      <c r="W40" s="64"/>
      <c r="X40" s="36"/>
      <c r="Y40" s="38"/>
    </row>
    <row r="41" spans="1:25" s="8" customFormat="1" ht="14.25" customHeight="1">
      <c r="A41" s="64"/>
      <c r="B41" s="36"/>
      <c r="C41" s="37"/>
      <c r="D41" s="38"/>
      <c r="E41" s="38"/>
      <c r="F41" s="38"/>
      <c r="G41" s="38"/>
      <c r="H41" s="64"/>
      <c r="I41" s="36"/>
      <c r="J41" s="37"/>
      <c r="K41" s="38"/>
      <c r="L41" s="38"/>
      <c r="M41" s="64"/>
      <c r="N41" s="36"/>
      <c r="O41" s="37"/>
      <c r="P41" s="38"/>
      <c r="Q41" s="38"/>
      <c r="R41" s="64"/>
      <c r="S41" s="36"/>
      <c r="T41" s="37"/>
      <c r="U41" s="38"/>
      <c r="V41" s="38"/>
      <c r="W41" s="64"/>
      <c r="X41" s="36"/>
      <c r="Y41" s="38"/>
    </row>
    <row r="42" spans="1:25" s="8" customFormat="1" ht="14.25" customHeight="1">
      <c r="A42" s="64"/>
      <c r="B42" s="36"/>
      <c r="C42" s="37"/>
      <c r="D42" s="38"/>
      <c r="E42" s="38"/>
      <c r="F42" s="38"/>
      <c r="G42" s="38"/>
      <c r="H42" s="64"/>
      <c r="I42" s="36"/>
      <c r="J42" s="37"/>
      <c r="K42" s="38"/>
      <c r="L42" s="38"/>
      <c r="M42" s="64"/>
      <c r="N42" s="36"/>
      <c r="O42" s="37"/>
      <c r="P42" s="38"/>
      <c r="Q42" s="38"/>
      <c r="R42" s="64"/>
      <c r="S42" s="36"/>
      <c r="T42" s="37"/>
      <c r="U42" s="38"/>
      <c r="V42" s="38"/>
      <c r="W42" s="64"/>
      <c r="X42" s="36"/>
      <c r="Y42" s="38"/>
    </row>
    <row r="43" spans="1:25" s="8" customFormat="1" ht="14.25" customHeight="1">
      <c r="A43" s="64"/>
      <c r="B43" s="36"/>
      <c r="C43" s="37"/>
      <c r="D43" s="38"/>
      <c r="E43" s="38"/>
      <c r="F43" s="38"/>
      <c r="G43" s="38"/>
      <c r="H43" s="64"/>
      <c r="I43" s="36"/>
      <c r="J43" s="37"/>
      <c r="K43" s="38"/>
      <c r="L43" s="38"/>
      <c r="M43" s="64"/>
      <c r="N43" s="36"/>
      <c r="O43" s="37"/>
      <c r="P43" s="38"/>
      <c r="Q43" s="38"/>
      <c r="R43" s="64"/>
      <c r="S43" s="36"/>
      <c r="T43" s="37"/>
      <c r="U43" s="38"/>
      <c r="V43" s="38"/>
      <c r="W43" s="64"/>
      <c r="X43" s="36"/>
      <c r="Y43" s="38"/>
    </row>
    <row r="44" spans="1:25" s="8" customFormat="1" ht="14.25" customHeight="1">
      <c r="A44" s="64"/>
      <c r="B44" s="36"/>
      <c r="C44" s="37"/>
      <c r="D44" s="38"/>
      <c r="E44" s="38"/>
      <c r="F44" s="38"/>
      <c r="G44" s="38"/>
      <c r="H44" s="64"/>
      <c r="I44" s="36"/>
      <c r="J44" s="37"/>
      <c r="K44" s="38"/>
      <c r="L44" s="38"/>
      <c r="M44" s="64"/>
      <c r="N44" s="36"/>
      <c r="O44" s="37"/>
      <c r="P44" s="38"/>
      <c r="Q44" s="38"/>
      <c r="R44" s="64"/>
      <c r="S44" s="36"/>
      <c r="T44" s="37"/>
      <c r="U44" s="38"/>
      <c r="V44" s="38"/>
      <c r="W44" s="64"/>
      <c r="X44" s="36"/>
      <c r="Y44" s="38"/>
    </row>
    <row r="45" spans="1:25" s="8" customFormat="1" ht="14.25" customHeight="1">
      <c r="A45" s="64"/>
      <c r="B45" s="36"/>
      <c r="C45" s="37"/>
      <c r="D45" s="38"/>
      <c r="E45" s="38"/>
      <c r="F45" s="38"/>
      <c r="G45" s="38"/>
      <c r="H45" s="64"/>
      <c r="I45" s="36"/>
      <c r="J45" s="37"/>
      <c r="K45" s="38"/>
      <c r="L45" s="38"/>
      <c r="M45" s="64"/>
      <c r="N45" s="36"/>
      <c r="O45" s="37"/>
      <c r="P45" s="38"/>
      <c r="Q45" s="38"/>
      <c r="R45" s="64"/>
      <c r="S45" s="36"/>
      <c r="T45" s="37"/>
      <c r="U45" s="38"/>
      <c r="V45" s="38"/>
      <c r="W45" s="64"/>
      <c r="X45" s="36"/>
      <c r="Y45" s="38"/>
    </row>
    <row r="46" spans="1:25" s="8" customFormat="1" ht="14.25" customHeight="1">
      <c r="A46" s="64"/>
      <c r="B46" s="36"/>
      <c r="C46" s="37"/>
      <c r="D46" s="38"/>
      <c r="E46" s="38"/>
      <c r="F46" s="38"/>
      <c r="G46" s="38"/>
      <c r="H46" s="64"/>
      <c r="I46" s="36"/>
      <c r="J46" s="37"/>
      <c r="K46" s="38"/>
      <c r="L46" s="38"/>
      <c r="M46" s="64"/>
      <c r="N46" s="36"/>
      <c r="O46" s="37"/>
      <c r="P46" s="38"/>
      <c r="Q46" s="38"/>
      <c r="R46" s="64"/>
      <c r="S46" s="36"/>
      <c r="T46" s="37"/>
      <c r="U46" s="38"/>
      <c r="V46" s="38"/>
      <c r="W46" s="64"/>
      <c r="X46" s="36"/>
      <c r="Y46" s="38"/>
    </row>
    <row r="47" spans="1:25" s="8" customFormat="1" ht="14.25" customHeight="1">
      <c r="A47" s="64"/>
      <c r="B47" s="36"/>
      <c r="C47" s="37"/>
      <c r="D47" s="38"/>
      <c r="E47" s="38"/>
      <c r="F47" s="38"/>
      <c r="G47" s="38"/>
      <c r="H47" s="64"/>
      <c r="I47" s="36"/>
      <c r="J47" s="37"/>
      <c r="K47" s="38"/>
      <c r="L47" s="38"/>
      <c r="M47" s="64"/>
      <c r="N47" s="36"/>
      <c r="O47" s="37"/>
      <c r="P47" s="38"/>
      <c r="Q47" s="38"/>
      <c r="R47" s="64"/>
      <c r="S47" s="36"/>
      <c r="T47" s="37"/>
      <c r="U47" s="38"/>
      <c r="V47" s="38"/>
      <c r="W47" s="64"/>
      <c r="X47" s="36"/>
      <c r="Y47" s="38"/>
    </row>
    <row r="48" spans="1:25" s="8" customFormat="1" ht="14.25" customHeight="1">
      <c r="A48" s="64"/>
      <c r="B48" s="36"/>
      <c r="C48" s="37"/>
      <c r="D48" s="38"/>
      <c r="E48" s="38"/>
      <c r="F48" s="38"/>
      <c r="G48" s="38"/>
      <c r="H48" s="64"/>
      <c r="I48" s="36"/>
      <c r="J48" s="37"/>
      <c r="K48" s="38"/>
      <c r="L48" s="38"/>
      <c r="M48" s="64"/>
      <c r="N48" s="36"/>
      <c r="O48" s="37"/>
      <c r="P48" s="38"/>
      <c r="Q48" s="38"/>
      <c r="R48" s="64"/>
      <c r="S48" s="36"/>
      <c r="T48" s="37"/>
      <c r="U48" s="38"/>
      <c r="V48" s="38"/>
      <c r="W48" s="64"/>
      <c r="X48" s="36"/>
      <c r="Y48" s="38"/>
    </row>
    <row r="49" spans="1:25" s="8" customFormat="1" ht="14.25" customHeight="1">
      <c r="A49" s="64"/>
      <c r="B49" s="36"/>
      <c r="C49" s="37"/>
      <c r="D49" s="38"/>
      <c r="E49" s="38"/>
      <c r="F49" s="38"/>
      <c r="G49" s="38"/>
      <c r="H49" s="64"/>
      <c r="I49" s="36"/>
      <c r="J49" s="37"/>
      <c r="K49" s="38"/>
      <c r="L49" s="38"/>
      <c r="M49" s="64"/>
      <c r="N49" s="36"/>
      <c r="O49" s="37"/>
      <c r="P49" s="38"/>
      <c r="Q49" s="38"/>
      <c r="R49" s="64"/>
      <c r="S49" s="36"/>
      <c r="T49" s="37"/>
      <c r="U49" s="38"/>
      <c r="V49" s="38"/>
      <c r="W49" s="64"/>
      <c r="X49" s="36"/>
      <c r="Y49" s="38"/>
    </row>
  </sheetData>
  <mergeCells count="7">
    <mergeCell ref="Q1:V4"/>
    <mergeCell ref="A37:C37"/>
    <mergeCell ref="R37:T37"/>
    <mergeCell ref="X6:Y6"/>
    <mergeCell ref="M37:O37"/>
    <mergeCell ref="G6:I6"/>
    <mergeCell ref="H37:J37"/>
  </mergeCells>
  <phoneticPr fontId="5"/>
  <printOptions horizontalCentered="1" verticalCentered="1"/>
  <pageMargins left="0.59055118110236227" right="0.59055118110236227" top="0.47244094488188981" bottom="0.47244094488188981" header="0.19685039370078741" footer="0.19685039370078741"/>
  <pageSetup paperSize="9" scale="85" firstPageNumber="8" orientation="landscape" useFirstPageNumber="1" horizontalDpi="4294967292" verticalDpi="400"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showGridLines="0" workbookViewId="0"/>
  </sheetViews>
  <sheetFormatPr defaultRowHeight="17.25"/>
  <cols>
    <col min="1" max="16384" width="9" style="335"/>
  </cols>
  <sheetData>
    <row r="1" spans="1:9" s="336" customFormat="1" ht="30" customHeight="1">
      <c r="A1" s="335"/>
      <c r="F1" s="335"/>
      <c r="G1" s="335"/>
      <c r="H1" s="335"/>
      <c r="I1" s="335"/>
    </row>
    <row r="2" spans="1:9" s="336" customFormat="1" ht="30" customHeight="1">
      <c r="A2" s="335"/>
      <c r="F2" s="335"/>
      <c r="G2" s="335"/>
      <c r="H2" s="335"/>
      <c r="I2" s="335"/>
    </row>
    <row r="3" spans="1:9" ht="30" customHeight="1"/>
    <row r="4" spans="1:9" ht="21.95" customHeight="1"/>
    <row r="5" spans="1:9" ht="21.95" customHeight="1"/>
    <row r="6" spans="1:9" ht="21.95" customHeight="1"/>
    <row r="7" spans="1:9" ht="21.95" customHeight="1"/>
    <row r="8" spans="1:9" ht="21.95" customHeight="1"/>
    <row r="9" spans="1:9" ht="21.95" customHeight="1"/>
    <row r="10" spans="1:9" ht="21.95" customHeight="1"/>
    <row r="11" spans="1:9" ht="21.95" customHeight="1"/>
    <row r="12" spans="1:9" ht="21.95" customHeight="1"/>
    <row r="13" spans="1:9" ht="21.95" customHeight="1"/>
    <row r="14" spans="1:9" ht="21.95" customHeight="1"/>
    <row r="15" spans="1:9" ht="21.95" customHeight="1"/>
    <row r="16" spans="1:9"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sheetData>
  <phoneticPr fontId="7"/>
  <pageMargins left="0.2" right="0.21" top="0.21" bottom="0.28000000000000003" header="0.51200000000000001" footer="0.2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11"/>
  </sheetPr>
  <dimension ref="A1:W43"/>
  <sheetViews>
    <sheetView showGridLines="0" showZeros="0" tabSelected="1" zoomScale="75" zoomScaleNormal="75" workbookViewId="0"/>
  </sheetViews>
  <sheetFormatPr defaultRowHeight="13.5"/>
  <cols>
    <col min="1" max="1" width="2.125" style="879" customWidth="1"/>
    <col min="2" max="2" width="9.25" style="893" customWidth="1"/>
    <col min="3" max="3" width="3.625" style="893" customWidth="1"/>
    <col min="4" max="5" width="12.125" style="893" customWidth="1"/>
    <col min="6" max="6" width="3.625" style="892" customWidth="1"/>
    <col min="7" max="7" width="8.625" style="892" customWidth="1"/>
    <col min="8" max="8" width="8.875" style="893" customWidth="1"/>
    <col min="9" max="9" width="3.625" style="894" customWidth="1"/>
    <col min="10" max="10" width="8.625" style="894" customWidth="1"/>
    <col min="11" max="11" width="8.875" style="892" customWidth="1"/>
    <col min="12" max="12" width="3.625" style="894" customWidth="1"/>
    <col min="13" max="13" width="8.625" style="894" customWidth="1"/>
    <col min="14" max="14" width="8.75" style="892" customWidth="1"/>
    <col min="15" max="15" width="3.625" style="893" customWidth="1"/>
    <col min="16" max="16" width="8.625" style="893" customWidth="1"/>
    <col min="17" max="17" width="8.625" style="894" customWidth="1"/>
    <col min="18" max="18" width="5.125" style="893" customWidth="1"/>
    <col min="19" max="19" width="10.625" style="893" customWidth="1"/>
    <col min="20" max="20" width="10.625" style="894" customWidth="1"/>
    <col min="21" max="23" width="9" style="878"/>
    <col min="24" max="16384" width="9" style="879"/>
  </cols>
  <sheetData>
    <row r="1" spans="1:21" s="832" customFormat="1" ht="18.75" customHeight="1">
      <c r="A1" s="827" t="s">
        <v>231</v>
      </c>
      <c r="B1" s="828"/>
      <c r="C1" s="1050"/>
      <c r="D1" s="1051"/>
      <c r="E1" s="1051"/>
      <c r="F1" s="1051"/>
      <c r="G1" s="1052"/>
      <c r="H1" s="827" t="s">
        <v>235</v>
      </c>
      <c r="I1" s="1060"/>
      <c r="J1" s="1060"/>
      <c r="K1" s="1061"/>
      <c r="L1" s="827" t="s">
        <v>234</v>
      </c>
      <c r="M1" s="829"/>
      <c r="N1" s="1084"/>
      <c r="O1" s="1084"/>
      <c r="P1" s="1084"/>
      <c r="Q1" s="1085"/>
      <c r="R1" s="828" t="s">
        <v>239</v>
      </c>
      <c r="S1" s="830"/>
      <c r="T1" s="831"/>
    </row>
    <row r="2" spans="1:21" s="832" customFormat="1" ht="18.75" customHeight="1">
      <c r="A2" s="833"/>
      <c r="B2" s="834"/>
      <c r="C2" s="1053"/>
      <c r="D2" s="1053"/>
      <c r="E2" s="1053"/>
      <c r="F2" s="1053"/>
      <c r="G2" s="1054"/>
      <c r="H2" s="833"/>
      <c r="I2" s="1062"/>
      <c r="J2" s="1062"/>
      <c r="K2" s="1063"/>
      <c r="L2" s="835"/>
      <c r="M2" s="836"/>
      <c r="N2" s="1086"/>
      <c r="O2" s="1086"/>
      <c r="P2" s="1086"/>
      <c r="Q2" s="1087"/>
      <c r="R2" s="1074"/>
      <c r="S2" s="1075"/>
      <c r="T2" s="1076"/>
      <c r="U2" s="837"/>
    </row>
    <row r="3" spans="1:21" s="832" customFormat="1" ht="18.75" customHeight="1">
      <c r="A3" s="838" t="s">
        <v>265</v>
      </c>
      <c r="B3" s="839"/>
      <c r="C3" s="1055"/>
      <c r="D3" s="1056"/>
      <c r="E3" s="1056"/>
      <c r="F3" s="1056"/>
      <c r="G3" s="1057"/>
      <c r="H3" s="840" t="s">
        <v>276</v>
      </c>
      <c r="I3" s="1080">
        <f>E27+H27+K27+N27</f>
        <v>0</v>
      </c>
      <c r="J3" s="1080"/>
      <c r="K3" s="1081"/>
      <c r="L3" s="841"/>
      <c r="M3" s="842"/>
      <c r="N3" s="1086"/>
      <c r="O3" s="1086"/>
      <c r="P3" s="1086"/>
      <c r="Q3" s="1087"/>
      <c r="R3" s="1074"/>
      <c r="S3" s="1075"/>
      <c r="T3" s="1076"/>
    </row>
    <row r="4" spans="1:21" s="832" customFormat="1" ht="18.75" customHeight="1">
      <c r="A4" s="843"/>
      <c r="B4" s="844"/>
      <c r="C4" s="1058"/>
      <c r="D4" s="1058"/>
      <c r="E4" s="1058"/>
      <c r="F4" s="1058"/>
      <c r="G4" s="1059"/>
      <c r="H4" s="843"/>
      <c r="I4" s="1082"/>
      <c r="J4" s="1082"/>
      <c r="K4" s="1083"/>
      <c r="L4" s="845"/>
      <c r="M4" s="846"/>
      <c r="N4" s="1088"/>
      <c r="O4" s="1088"/>
      <c r="P4" s="1088"/>
      <c r="Q4" s="1089"/>
      <c r="R4" s="1077"/>
      <c r="S4" s="1078"/>
      <c r="T4" s="1079"/>
    </row>
    <row r="5" spans="1:21" s="832" customFormat="1" ht="9.75" customHeight="1">
      <c r="B5" s="847"/>
      <c r="C5" s="848"/>
      <c r="D5" s="848"/>
      <c r="E5" s="848"/>
      <c r="F5" s="849"/>
      <c r="O5" s="850"/>
      <c r="P5" s="851"/>
      <c r="Q5" s="851"/>
      <c r="T5" s="852"/>
    </row>
    <row r="6" spans="1:21" s="847" customFormat="1" ht="33" customHeight="1">
      <c r="A6" s="853" t="s">
        <v>278</v>
      </c>
      <c r="C6" s="854"/>
      <c r="D6" s="854"/>
      <c r="M6" s="1092" t="s">
        <v>705</v>
      </c>
      <c r="N6" s="1092"/>
      <c r="O6" s="1090">
        <f>T36</f>
        <v>0</v>
      </c>
      <c r="P6" s="1091"/>
      <c r="Q6" s="1091"/>
      <c r="T6" s="855"/>
    </row>
    <row r="7" spans="1:21" s="847" customFormat="1" ht="4.5" customHeight="1" thickBot="1">
      <c r="B7" s="856"/>
      <c r="C7" s="854"/>
      <c r="D7" s="854"/>
      <c r="E7" s="857"/>
      <c r="F7" s="858"/>
      <c r="G7" s="858"/>
      <c r="I7" s="849"/>
      <c r="J7" s="849"/>
      <c r="K7" s="858"/>
      <c r="L7" s="849"/>
      <c r="M7" s="849"/>
      <c r="N7" s="858"/>
      <c r="Q7" s="849"/>
      <c r="T7" s="849"/>
    </row>
    <row r="8" spans="1:21" s="867" customFormat="1" ht="20.25" customHeight="1">
      <c r="A8" s="859" t="s">
        <v>294</v>
      </c>
      <c r="B8" s="860" t="s">
        <v>293</v>
      </c>
      <c r="C8" s="861" t="s">
        <v>232</v>
      </c>
      <c r="D8" s="862"/>
      <c r="E8" s="863"/>
      <c r="F8" s="864" t="s">
        <v>233</v>
      </c>
      <c r="G8" s="865"/>
      <c r="H8" s="866"/>
      <c r="I8" s="864" t="s">
        <v>236</v>
      </c>
      <c r="J8" s="865"/>
      <c r="K8" s="866"/>
      <c r="L8" s="1093" t="s">
        <v>292</v>
      </c>
      <c r="M8" s="1094"/>
      <c r="N8" s="1095"/>
      <c r="O8" s="90"/>
      <c r="P8" s="865"/>
      <c r="Q8" s="866"/>
      <c r="R8" s="864" t="s">
        <v>238</v>
      </c>
      <c r="S8" s="865"/>
      <c r="T8" s="866"/>
    </row>
    <row r="9" spans="1:21" ht="20.25" customHeight="1">
      <c r="A9" s="868">
        <v>7</v>
      </c>
      <c r="B9" s="869" t="s">
        <v>627</v>
      </c>
      <c r="C9" s="870">
        <f>中・東!A21</f>
        <v>8</v>
      </c>
      <c r="D9" s="871">
        <f>中・東!D21</f>
        <v>11850</v>
      </c>
      <c r="E9" s="872">
        <f>中・東!E21</f>
        <v>0</v>
      </c>
      <c r="F9" s="873">
        <f>中・東!F21</f>
        <v>5</v>
      </c>
      <c r="G9" s="874">
        <f>中・東!I21</f>
        <v>2650</v>
      </c>
      <c r="H9" s="875">
        <f>中・東!J21</f>
        <v>0</v>
      </c>
      <c r="I9" s="873">
        <f>中・東!K21</f>
        <v>5</v>
      </c>
      <c r="J9" s="876">
        <f>中・東!N21</f>
        <v>1600</v>
      </c>
      <c r="K9" s="875">
        <f>中・東!O21</f>
        <v>0</v>
      </c>
      <c r="L9" s="873">
        <f>中・東!P21</f>
        <v>5</v>
      </c>
      <c r="M9" s="876">
        <f>中・東!S21</f>
        <v>2350</v>
      </c>
      <c r="N9" s="875">
        <f>中・東!T21</f>
        <v>0</v>
      </c>
      <c r="O9" s="873"/>
      <c r="P9" s="104"/>
      <c r="Q9" s="877"/>
      <c r="R9" s="873">
        <f>C9+F9+I9+L9+O9</f>
        <v>23</v>
      </c>
      <c r="S9" s="877">
        <f>D9+G9+J9+M9+P9</f>
        <v>18450</v>
      </c>
      <c r="T9" s="964">
        <f>E9+H9+K9+N9+Q9</f>
        <v>0</v>
      </c>
    </row>
    <row r="10" spans="1:21" ht="20.25" customHeight="1">
      <c r="A10" s="868">
        <v>8</v>
      </c>
      <c r="B10" s="880" t="s">
        <v>628</v>
      </c>
      <c r="C10" s="870">
        <f>中村!A36</f>
        <v>11</v>
      </c>
      <c r="D10" s="871">
        <f>中村!D36</f>
        <v>22600</v>
      </c>
      <c r="E10" s="872">
        <f>中村!E36</f>
        <v>0</v>
      </c>
      <c r="F10" s="873">
        <f>中村!F36</f>
        <v>4</v>
      </c>
      <c r="G10" s="874">
        <f>中村!I36</f>
        <v>2300</v>
      </c>
      <c r="H10" s="875">
        <f>中村!J36</f>
        <v>0</v>
      </c>
      <c r="I10" s="873">
        <f>中村!K36</f>
        <v>12</v>
      </c>
      <c r="J10" s="876">
        <f>中村!N36</f>
        <v>500</v>
      </c>
      <c r="K10" s="875">
        <f>中村!O36</f>
        <v>0</v>
      </c>
      <c r="L10" s="873">
        <f>中村!P36</f>
        <v>5</v>
      </c>
      <c r="M10" s="876">
        <f>中村!S36</f>
        <v>2350</v>
      </c>
      <c r="N10" s="875">
        <f>中村!T36</f>
        <v>0</v>
      </c>
      <c r="O10" s="873"/>
      <c r="P10" s="877"/>
      <c r="Q10" s="877"/>
      <c r="R10" s="873">
        <f t="shared" ref="R10:R24" si="0">C10+F10+I10+L10+O10</f>
        <v>32</v>
      </c>
      <c r="S10" s="877">
        <f t="shared" ref="S10:S24" si="1">D10+G10+J10+M10+P10</f>
        <v>27750</v>
      </c>
      <c r="T10" s="964">
        <f t="shared" ref="T10:T24" si="2">E10+H10+K10+N10+Q10</f>
        <v>0</v>
      </c>
    </row>
    <row r="11" spans="1:21" ht="20.25" customHeight="1">
      <c r="A11" s="868">
        <v>9</v>
      </c>
      <c r="B11" s="881" t="s">
        <v>630</v>
      </c>
      <c r="C11" s="870">
        <f>西!A36</f>
        <v>14</v>
      </c>
      <c r="D11" s="871">
        <f>西!D36</f>
        <v>23700</v>
      </c>
      <c r="E11" s="872">
        <f>西!E36</f>
        <v>0</v>
      </c>
      <c r="F11" s="873">
        <f>西!F36</f>
        <v>4</v>
      </c>
      <c r="G11" s="874">
        <f>西!I36</f>
        <v>2150</v>
      </c>
      <c r="H11" s="875">
        <f>西!J36</f>
        <v>0</v>
      </c>
      <c r="I11" s="873">
        <f>西!K36</f>
        <v>13</v>
      </c>
      <c r="J11" s="876">
        <f>西!N36</f>
        <v>0</v>
      </c>
      <c r="K11" s="875">
        <f>西!O36</f>
        <v>0</v>
      </c>
      <c r="L11" s="873">
        <f>西!P36</f>
        <v>5</v>
      </c>
      <c r="M11" s="876">
        <f>西!S36</f>
        <v>1850</v>
      </c>
      <c r="N11" s="875">
        <f>西!T36</f>
        <v>0</v>
      </c>
      <c r="O11" s="873"/>
      <c r="P11" s="877"/>
      <c r="Q11" s="877"/>
      <c r="R11" s="873">
        <f t="shared" si="0"/>
        <v>36</v>
      </c>
      <c r="S11" s="877">
        <f t="shared" si="1"/>
        <v>27700</v>
      </c>
      <c r="T11" s="964">
        <f t="shared" si="2"/>
        <v>0</v>
      </c>
    </row>
    <row r="12" spans="1:21" ht="20.25" customHeight="1">
      <c r="A12" s="868">
        <v>10</v>
      </c>
      <c r="B12" s="881" t="s">
        <v>631</v>
      </c>
      <c r="C12" s="870">
        <f>北!A36</f>
        <v>16</v>
      </c>
      <c r="D12" s="871">
        <f>北!D36</f>
        <v>26750</v>
      </c>
      <c r="E12" s="872">
        <f>北!E36</f>
        <v>0</v>
      </c>
      <c r="F12" s="873">
        <f>北!F36</f>
        <v>4</v>
      </c>
      <c r="G12" s="874">
        <f>北!I36</f>
        <v>2050</v>
      </c>
      <c r="H12" s="875">
        <f>北!J36</f>
        <v>0</v>
      </c>
      <c r="I12" s="873">
        <f>北!K36</f>
        <v>16</v>
      </c>
      <c r="J12" s="876">
        <f>北!N36</f>
        <v>0</v>
      </c>
      <c r="K12" s="875">
        <f>北!O36</f>
        <v>0</v>
      </c>
      <c r="L12" s="873">
        <f>北!P36</f>
        <v>4</v>
      </c>
      <c r="M12" s="876">
        <f>北!S36</f>
        <v>1950</v>
      </c>
      <c r="N12" s="875">
        <f>北!T36</f>
        <v>0</v>
      </c>
      <c r="O12" s="873"/>
      <c r="P12" s="877"/>
      <c r="Q12" s="877"/>
      <c r="R12" s="873">
        <f t="shared" si="0"/>
        <v>40</v>
      </c>
      <c r="S12" s="877">
        <f t="shared" si="1"/>
        <v>30750</v>
      </c>
      <c r="T12" s="964">
        <f t="shared" si="2"/>
        <v>0</v>
      </c>
    </row>
    <row r="13" spans="1:21" ht="20.25" customHeight="1">
      <c r="A13" s="868">
        <v>7</v>
      </c>
      <c r="B13" s="880" t="s">
        <v>629</v>
      </c>
      <c r="C13" s="870">
        <f>中・東!A36</f>
        <v>8</v>
      </c>
      <c r="D13" s="871">
        <f>中・東!D36</f>
        <v>11650</v>
      </c>
      <c r="E13" s="872">
        <f>中・東!E36</f>
        <v>0</v>
      </c>
      <c r="F13" s="873">
        <f>中・東!F36</f>
        <v>3</v>
      </c>
      <c r="G13" s="874">
        <f>中・東!I36</f>
        <v>1450</v>
      </c>
      <c r="H13" s="875">
        <f>中・東!J36</f>
        <v>0</v>
      </c>
      <c r="I13" s="873">
        <f>中・東!K36</f>
        <v>7</v>
      </c>
      <c r="J13" s="876">
        <f>中・東!N36</f>
        <v>400</v>
      </c>
      <c r="K13" s="875">
        <f>中・東!O36</f>
        <v>0</v>
      </c>
      <c r="L13" s="873">
        <f>中・東!P36</f>
        <v>3</v>
      </c>
      <c r="M13" s="876">
        <f>中・東!S36</f>
        <v>1450</v>
      </c>
      <c r="N13" s="875">
        <f>中・東!T36</f>
        <v>0</v>
      </c>
      <c r="O13" s="873"/>
      <c r="P13" s="877"/>
      <c r="Q13" s="877"/>
      <c r="R13" s="873">
        <f t="shared" si="0"/>
        <v>21</v>
      </c>
      <c r="S13" s="877">
        <f t="shared" si="1"/>
        <v>14950</v>
      </c>
      <c r="T13" s="964">
        <f t="shared" si="2"/>
        <v>0</v>
      </c>
    </row>
    <row r="14" spans="1:21" ht="20.25" customHeight="1">
      <c r="A14" s="868">
        <v>13</v>
      </c>
      <c r="B14" s="881" t="s">
        <v>632</v>
      </c>
      <c r="C14" s="870">
        <f>守山!A36</f>
        <v>8</v>
      </c>
      <c r="D14" s="871">
        <f>守山!D36</f>
        <v>26450</v>
      </c>
      <c r="E14" s="872">
        <f>守山!E36</f>
        <v>0</v>
      </c>
      <c r="F14" s="873">
        <f>守山!F36</f>
        <v>5</v>
      </c>
      <c r="G14" s="874">
        <f>守山!I36</f>
        <v>1700</v>
      </c>
      <c r="H14" s="875">
        <f>守山!J36</f>
        <v>0</v>
      </c>
      <c r="I14" s="873">
        <f>守山!K36</f>
        <v>8</v>
      </c>
      <c r="J14" s="876">
        <f>守山!N36</f>
        <v>0</v>
      </c>
      <c r="K14" s="875"/>
      <c r="L14" s="873">
        <f>守山!P36</f>
        <v>5</v>
      </c>
      <c r="M14" s="876">
        <f>守山!S36</f>
        <v>1850</v>
      </c>
      <c r="N14" s="875">
        <f>守山!T36</f>
        <v>0</v>
      </c>
      <c r="O14" s="873"/>
      <c r="P14" s="877"/>
      <c r="Q14" s="877"/>
      <c r="R14" s="873">
        <f t="shared" si="0"/>
        <v>26</v>
      </c>
      <c r="S14" s="877">
        <f t="shared" si="1"/>
        <v>30000</v>
      </c>
      <c r="T14" s="964">
        <f t="shared" si="2"/>
        <v>0</v>
      </c>
    </row>
    <row r="15" spans="1:21" ht="20.25" customHeight="1">
      <c r="A15" s="868">
        <v>11</v>
      </c>
      <c r="B15" s="881" t="s">
        <v>633</v>
      </c>
      <c r="C15" s="870">
        <f>千種!A36</f>
        <v>11</v>
      </c>
      <c r="D15" s="871">
        <f>千種!D36</f>
        <v>23000</v>
      </c>
      <c r="E15" s="872">
        <f>千種!E36</f>
        <v>0</v>
      </c>
      <c r="F15" s="873">
        <f>千種!F36</f>
        <v>4</v>
      </c>
      <c r="G15" s="874">
        <f>千種!I36</f>
        <v>4150</v>
      </c>
      <c r="H15" s="875">
        <f>千種!J36</f>
        <v>0</v>
      </c>
      <c r="I15" s="873">
        <f>千種!K36</f>
        <v>11</v>
      </c>
      <c r="J15" s="876">
        <f>千種!N36</f>
        <v>0</v>
      </c>
      <c r="K15" s="875">
        <f>千種!O36</f>
        <v>0</v>
      </c>
      <c r="L15" s="873">
        <f>千種!P36</f>
        <v>5</v>
      </c>
      <c r="M15" s="876">
        <f>千種!S36</f>
        <v>2100</v>
      </c>
      <c r="N15" s="875">
        <f>千種!T36</f>
        <v>0</v>
      </c>
      <c r="O15" s="873"/>
      <c r="P15" s="877"/>
      <c r="Q15" s="877"/>
      <c r="R15" s="873">
        <f t="shared" si="0"/>
        <v>31</v>
      </c>
      <c r="S15" s="877">
        <f t="shared" si="1"/>
        <v>29250</v>
      </c>
      <c r="T15" s="964">
        <f t="shared" si="2"/>
        <v>0</v>
      </c>
    </row>
    <row r="16" spans="1:21" ht="20.25" customHeight="1">
      <c r="A16" s="868">
        <v>12</v>
      </c>
      <c r="B16" s="881" t="s">
        <v>634</v>
      </c>
      <c r="C16" s="870">
        <f>名東!A36</f>
        <v>14</v>
      </c>
      <c r="D16" s="871">
        <f>名東!D36</f>
        <v>26550</v>
      </c>
      <c r="E16" s="872">
        <f>名東!E36</f>
        <v>0</v>
      </c>
      <c r="F16" s="873">
        <f>名東!F36</f>
        <v>4</v>
      </c>
      <c r="G16" s="874">
        <f>名東!I36</f>
        <v>4900</v>
      </c>
      <c r="H16" s="875">
        <f>名東!J36</f>
        <v>0</v>
      </c>
      <c r="I16" s="873">
        <f>名東!K36</f>
        <v>14</v>
      </c>
      <c r="J16" s="876">
        <f>名東!N36</f>
        <v>0</v>
      </c>
      <c r="K16" s="875">
        <f>名東!O36</f>
        <v>0</v>
      </c>
      <c r="L16" s="873">
        <f>名東!P36</f>
        <v>4</v>
      </c>
      <c r="M16" s="876">
        <f>名東!S36</f>
        <v>2450</v>
      </c>
      <c r="N16" s="875">
        <f>名東!T36</f>
        <v>0</v>
      </c>
      <c r="O16" s="873"/>
      <c r="P16" s="877"/>
      <c r="Q16" s="877"/>
      <c r="R16" s="873">
        <f t="shared" si="0"/>
        <v>36</v>
      </c>
      <c r="S16" s="877">
        <f t="shared" si="1"/>
        <v>33900</v>
      </c>
      <c r="T16" s="964">
        <f t="shared" si="2"/>
        <v>0</v>
      </c>
    </row>
    <row r="17" spans="1:23" ht="20.25" customHeight="1">
      <c r="A17" s="868">
        <v>14</v>
      </c>
      <c r="B17" s="881" t="s">
        <v>635</v>
      </c>
      <c r="C17" s="870">
        <f>昭和!A36</f>
        <v>9</v>
      </c>
      <c r="D17" s="871">
        <f>昭和!D36</f>
        <v>17100</v>
      </c>
      <c r="E17" s="872">
        <f>昭和!E36</f>
        <v>0</v>
      </c>
      <c r="F17" s="873">
        <f>昭和!F36</f>
        <v>5</v>
      </c>
      <c r="G17" s="874">
        <f>昭和!I36</f>
        <v>2350</v>
      </c>
      <c r="H17" s="875">
        <f>昭和!J36</f>
        <v>0</v>
      </c>
      <c r="I17" s="873">
        <f>昭和!K36</f>
        <v>9</v>
      </c>
      <c r="J17" s="876">
        <f>昭和!N36</f>
        <v>0</v>
      </c>
      <c r="K17" s="875">
        <f>昭和!O36</f>
        <v>0</v>
      </c>
      <c r="L17" s="873">
        <f>昭和!P36</f>
        <v>3</v>
      </c>
      <c r="M17" s="876">
        <f>昭和!S36</f>
        <v>1200</v>
      </c>
      <c r="N17" s="875">
        <f>昭和!T36</f>
        <v>0</v>
      </c>
      <c r="O17" s="873"/>
      <c r="P17" s="877"/>
      <c r="Q17" s="877"/>
      <c r="R17" s="873">
        <f t="shared" si="0"/>
        <v>26</v>
      </c>
      <c r="S17" s="877">
        <f t="shared" si="1"/>
        <v>20650</v>
      </c>
      <c r="T17" s="964">
        <f t="shared" si="2"/>
        <v>0</v>
      </c>
    </row>
    <row r="18" spans="1:23" ht="20.25" customHeight="1">
      <c r="A18" s="868">
        <v>15</v>
      </c>
      <c r="B18" s="881" t="s">
        <v>636</v>
      </c>
      <c r="C18" s="870">
        <f>天白!A36</f>
        <v>11</v>
      </c>
      <c r="D18" s="871">
        <f>天白!D36</f>
        <v>24200</v>
      </c>
      <c r="E18" s="872">
        <f>天白!E36</f>
        <v>0</v>
      </c>
      <c r="F18" s="873">
        <f>天白!F36</f>
        <v>6</v>
      </c>
      <c r="G18" s="874">
        <f>天白!I36</f>
        <v>2850</v>
      </c>
      <c r="H18" s="875">
        <f>天白!J36</f>
        <v>0</v>
      </c>
      <c r="I18" s="873">
        <f>天白!K36</f>
        <v>11</v>
      </c>
      <c r="J18" s="876">
        <f>天白!N36</f>
        <v>50</v>
      </c>
      <c r="K18" s="875">
        <f>天白!O36</f>
        <v>0</v>
      </c>
      <c r="L18" s="873">
        <f>天白!P36</f>
        <v>4</v>
      </c>
      <c r="M18" s="876">
        <f>天白!S36</f>
        <v>2300</v>
      </c>
      <c r="N18" s="875">
        <f>天白!T36</f>
        <v>0</v>
      </c>
      <c r="O18" s="873"/>
      <c r="P18" s="877"/>
      <c r="Q18" s="877"/>
      <c r="R18" s="873">
        <f t="shared" si="0"/>
        <v>32</v>
      </c>
      <c r="S18" s="877">
        <f t="shared" si="1"/>
        <v>29400</v>
      </c>
      <c r="T18" s="964">
        <f t="shared" si="2"/>
        <v>0</v>
      </c>
    </row>
    <row r="19" spans="1:23" ht="20.25" customHeight="1">
      <c r="A19" s="868">
        <v>16</v>
      </c>
      <c r="B19" s="881" t="s">
        <v>637</v>
      </c>
      <c r="C19" s="870">
        <f>瑞穂!A36</f>
        <v>10</v>
      </c>
      <c r="D19" s="871">
        <f>瑞穂!D36</f>
        <v>16750</v>
      </c>
      <c r="E19" s="872">
        <f>瑞穂!E36</f>
        <v>0</v>
      </c>
      <c r="F19" s="873">
        <f>瑞穂!F36</f>
        <v>3</v>
      </c>
      <c r="G19" s="874">
        <f>瑞穂!I36</f>
        <v>2450</v>
      </c>
      <c r="H19" s="875">
        <f>瑞穂!J36</f>
        <v>0</v>
      </c>
      <c r="I19" s="873">
        <f>瑞穂!K36</f>
        <v>6</v>
      </c>
      <c r="J19" s="876">
        <f>瑞穂!N36</f>
        <v>0</v>
      </c>
      <c r="K19" s="875">
        <f>瑞穂!O36</f>
        <v>0</v>
      </c>
      <c r="L19" s="873">
        <f>瑞穂!P36</f>
        <v>2</v>
      </c>
      <c r="M19" s="876">
        <f>瑞穂!S36</f>
        <v>750</v>
      </c>
      <c r="N19" s="875">
        <f>瑞穂!T36</f>
        <v>0</v>
      </c>
      <c r="O19" s="873"/>
      <c r="P19" s="877"/>
      <c r="Q19" s="877"/>
      <c r="R19" s="873">
        <f t="shared" si="0"/>
        <v>21</v>
      </c>
      <c r="S19" s="877">
        <f t="shared" si="1"/>
        <v>19950</v>
      </c>
      <c r="T19" s="964">
        <f t="shared" si="2"/>
        <v>0</v>
      </c>
    </row>
    <row r="20" spans="1:23" ht="20.25" customHeight="1">
      <c r="A20" s="868">
        <v>19</v>
      </c>
      <c r="B20" s="881" t="s">
        <v>638</v>
      </c>
      <c r="C20" s="870">
        <f>熱田・港!A16</f>
        <v>5</v>
      </c>
      <c r="D20" s="871">
        <f>熱田・港!D16</f>
        <v>9600</v>
      </c>
      <c r="E20" s="872">
        <f>熱田・港!E16</f>
        <v>0</v>
      </c>
      <c r="F20" s="873">
        <f>熱田・港!F16</f>
        <v>2</v>
      </c>
      <c r="G20" s="874">
        <f>熱田・港!I16</f>
        <v>950</v>
      </c>
      <c r="H20" s="875">
        <f>熱田・港!J16</f>
        <v>0</v>
      </c>
      <c r="I20" s="873">
        <f>熱田・港!K16</f>
        <v>5</v>
      </c>
      <c r="J20" s="876">
        <f>熱田・港!N16</f>
        <v>0</v>
      </c>
      <c r="K20" s="875">
        <f>熱田・港!O16</f>
        <v>0</v>
      </c>
      <c r="L20" s="873">
        <f>熱田・港!P16</f>
        <v>3</v>
      </c>
      <c r="M20" s="876">
        <f>熱田・港!S16</f>
        <v>2300</v>
      </c>
      <c r="N20" s="875">
        <f>熱田・港!T16</f>
        <v>0</v>
      </c>
      <c r="O20" s="873"/>
      <c r="P20" s="877"/>
      <c r="Q20" s="877"/>
      <c r="R20" s="873">
        <f t="shared" si="0"/>
        <v>15</v>
      </c>
      <c r="S20" s="877">
        <f t="shared" si="1"/>
        <v>12850</v>
      </c>
      <c r="T20" s="964">
        <f t="shared" si="2"/>
        <v>0</v>
      </c>
    </row>
    <row r="21" spans="1:23" ht="20.25" customHeight="1">
      <c r="A21" s="868">
        <v>20</v>
      </c>
      <c r="B21" s="881" t="s">
        <v>639</v>
      </c>
      <c r="C21" s="870">
        <f>中川!A40</f>
        <v>20</v>
      </c>
      <c r="D21" s="871">
        <f>中川!D40</f>
        <v>34450</v>
      </c>
      <c r="E21" s="872">
        <f>中川!E40</f>
        <v>0</v>
      </c>
      <c r="F21" s="873">
        <f>中川!F40</f>
        <v>4</v>
      </c>
      <c r="G21" s="874">
        <f>中川!I40</f>
        <v>1250</v>
      </c>
      <c r="H21" s="875">
        <f>中川!J40</f>
        <v>0</v>
      </c>
      <c r="I21" s="873">
        <f>中川!K40</f>
        <v>20</v>
      </c>
      <c r="J21" s="876">
        <f>中川!N40</f>
        <v>0</v>
      </c>
      <c r="K21" s="875">
        <f>中川!O40</f>
        <v>0</v>
      </c>
      <c r="L21" s="873">
        <f>中川!P40</f>
        <v>4</v>
      </c>
      <c r="M21" s="876">
        <f>中川!S40</f>
        <v>2850</v>
      </c>
      <c r="N21" s="875">
        <f>中川!T40</f>
        <v>0</v>
      </c>
      <c r="O21" s="873"/>
      <c r="P21" s="877"/>
      <c r="Q21" s="877"/>
      <c r="R21" s="873">
        <f t="shared" si="0"/>
        <v>48</v>
      </c>
      <c r="S21" s="877">
        <f t="shared" si="1"/>
        <v>38550</v>
      </c>
      <c r="T21" s="964">
        <f t="shared" si="2"/>
        <v>0</v>
      </c>
    </row>
    <row r="22" spans="1:23" ht="20.25" customHeight="1">
      <c r="A22" s="868">
        <v>19</v>
      </c>
      <c r="B22" s="881" t="s">
        <v>640</v>
      </c>
      <c r="C22" s="870">
        <f>熱田・港!A36</f>
        <v>12</v>
      </c>
      <c r="D22" s="871">
        <f>熱田・港!D36</f>
        <v>20300</v>
      </c>
      <c r="E22" s="872">
        <f>熱田・港!E36</f>
        <v>0</v>
      </c>
      <c r="F22" s="873">
        <f>熱田・港!F36</f>
        <v>9</v>
      </c>
      <c r="G22" s="874">
        <f>熱田・港!I36</f>
        <v>650</v>
      </c>
      <c r="H22" s="875">
        <f>熱田・港!J36</f>
        <v>0</v>
      </c>
      <c r="I22" s="873">
        <f>熱田・港!K36</f>
        <v>12</v>
      </c>
      <c r="J22" s="876">
        <f>熱田・港!N36</f>
        <v>0</v>
      </c>
      <c r="K22" s="875">
        <f>熱田・港!O36</f>
        <v>0</v>
      </c>
      <c r="L22" s="873">
        <f>熱田・港!P36</f>
        <v>4</v>
      </c>
      <c r="M22" s="876">
        <f>熱田・港!S36</f>
        <v>1600</v>
      </c>
      <c r="N22" s="875">
        <f>熱田・港!T36</f>
        <v>0</v>
      </c>
      <c r="O22" s="873"/>
      <c r="P22" s="877"/>
      <c r="Q22" s="877"/>
      <c r="R22" s="873">
        <f t="shared" si="0"/>
        <v>37</v>
      </c>
      <c r="S22" s="877">
        <f t="shared" si="1"/>
        <v>22550</v>
      </c>
      <c r="T22" s="964">
        <f t="shared" si="2"/>
        <v>0</v>
      </c>
    </row>
    <row r="23" spans="1:23" ht="20.25" customHeight="1">
      <c r="A23" s="868">
        <v>17</v>
      </c>
      <c r="B23" s="881" t="s">
        <v>642</v>
      </c>
      <c r="C23" s="870">
        <f>南!A36</f>
        <v>13</v>
      </c>
      <c r="D23" s="871">
        <f>南!D36</f>
        <v>23450</v>
      </c>
      <c r="E23" s="872">
        <f>南!E36</f>
        <v>0</v>
      </c>
      <c r="F23" s="873">
        <f>南!F36</f>
        <v>4</v>
      </c>
      <c r="G23" s="874">
        <f>南!I36</f>
        <v>1850</v>
      </c>
      <c r="H23" s="875">
        <f>南!J36</f>
        <v>0</v>
      </c>
      <c r="I23" s="873">
        <f>南!K36</f>
        <v>13</v>
      </c>
      <c r="J23" s="876">
        <f>南!N36</f>
        <v>450</v>
      </c>
      <c r="K23" s="875">
        <f>南!O36</f>
        <v>0</v>
      </c>
      <c r="L23" s="873">
        <f>南!P36</f>
        <v>6</v>
      </c>
      <c r="M23" s="876">
        <f>南!S36</f>
        <v>2650</v>
      </c>
      <c r="N23" s="875">
        <f>南!T36</f>
        <v>0</v>
      </c>
      <c r="O23" s="873"/>
      <c r="P23" s="877"/>
      <c r="Q23" s="877"/>
      <c r="R23" s="873">
        <f t="shared" si="0"/>
        <v>36</v>
      </c>
      <c r="S23" s="877">
        <f t="shared" si="1"/>
        <v>28400</v>
      </c>
      <c r="T23" s="964">
        <f t="shared" si="2"/>
        <v>0</v>
      </c>
    </row>
    <row r="24" spans="1:23" ht="20.25" customHeight="1">
      <c r="A24" s="868">
        <v>18</v>
      </c>
      <c r="B24" s="881" t="s">
        <v>643</v>
      </c>
      <c r="C24" s="870">
        <f>緑!A36</f>
        <v>20</v>
      </c>
      <c r="D24" s="871">
        <f>緑!D36</f>
        <v>37200</v>
      </c>
      <c r="E24" s="872">
        <f>緑!E36</f>
        <v>0</v>
      </c>
      <c r="F24" s="873">
        <f>緑!F36</f>
        <v>6</v>
      </c>
      <c r="G24" s="874">
        <f>緑!I36</f>
        <v>5300</v>
      </c>
      <c r="H24" s="875">
        <f>緑!J36</f>
        <v>0</v>
      </c>
      <c r="I24" s="873">
        <f>緑!K36</f>
        <v>7</v>
      </c>
      <c r="J24" s="876">
        <f>緑!N36</f>
        <v>1300</v>
      </c>
      <c r="K24" s="875">
        <f>緑!O36</f>
        <v>0</v>
      </c>
      <c r="L24" s="873">
        <f>緑!P36</f>
        <v>2</v>
      </c>
      <c r="M24" s="876">
        <f>緑!S36</f>
        <v>1350</v>
      </c>
      <c r="N24" s="875">
        <f>緑!T36</f>
        <v>0</v>
      </c>
      <c r="O24" s="873"/>
      <c r="P24" s="877"/>
      <c r="Q24" s="877"/>
      <c r="R24" s="873">
        <f t="shared" si="0"/>
        <v>35</v>
      </c>
      <c r="S24" s="877">
        <f t="shared" si="1"/>
        <v>45150</v>
      </c>
      <c r="T24" s="964">
        <f t="shared" si="2"/>
        <v>0</v>
      </c>
    </row>
    <row r="25" spans="1:23" ht="20.25" customHeight="1">
      <c r="A25" s="882"/>
      <c r="B25" s="883"/>
      <c r="C25" s="870"/>
      <c r="D25" s="871"/>
      <c r="E25" s="884"/>
      <c r="F25" s="873"/>
      <c r="G25" s="874"/>
      <c r="H25" s="885"/>
      <c r="I25" s="873"/>
      <c r="J25" s="876"/>
      <c r="K25" s="885"/>
      <c r="L25" s="873"/>
      <c r="M25" s="876"/>
      <c r="N25" s="885"/>
      <c r="O25" s="873"/>
      <c r="P25" s="877"/>
      <c r="Q25" s="1003"/>
      <c r="R25" s="873"/>
      <c r="S25" s="877"/>
      <c r="T25" s="885"/>
    </row>
    <row r="26" spans="1:23" ht="20.25" customHeight="1">
      <c r="A26" s="882"/>
      <c r="B26" s="883"/>
      <c r="C26" s="870"/>
      <c r="D26" s="871"/>
      <c r="E26" s="884"/>
      <c r="F26" s="873"/>
      <c r="G26" s="874"/>
      <c r="H26" s="885"/>
      <c r="I26" s="873"/>
      <c r="J26" s="874"/>
      <c r="K26" s="885"/>
      <c r="L26" s="873"/>
      <c r="M26" s="874"/>
      <c r="N26" s="885"/>
      <c r="O26" s="873"/>
      <c r="P26" s="877"/>
      <c r="Q26" s="1003"/>
      <c r="R26" s="873"/>
      <c r="S26" s="877"/>
      <c r="T26" s="885"/>
    </row>
    <row r="27" spans="1:23" ht="20.25" customHeight="1" thickBot="1">
      <c r="A27" s="886"/>
      <c r="B27" s="887" t="s">
        <v>268</v>
      </c>
      <c r="C27" s="176">
        <f>SUM(C9:C26)</f>
        <v>190</v>
      </c>
      <c r="D27" s="391">
        <f>SUM(D9:D26)</f>
        <v>355600</v>
      </c>
      <c r="E27" s="975">
        <f>SUM(E9:E26)</f>
        <v>0</v>
      </c>
      <c r="F27" s="341">
        <f t="shared" ref="F27:P27" si="3">SUM(F9:F26)</f>
        <v>72</v>
      </c>
      <c r="G27" s="311">
        <f t="shared" si="3"/>
        <v>39000</v>
      </c>
      <c r="H27" s="976">
        <f t="shared" si="3"/>
        <v>0</v>
      </c>
      <c r="I27" s="84">
        <f t="shared" si="3"/>
        <v>169</v>
      </c>
      <c r="J27" s="311">
        <f t="shared" si="3"/>
        <v>4300</v>
      </c>
      <c r="K27" s="976">
        <f t="shared" si="3"/>
        <v>0</v>
      </c>
      <c r="L27" s="84">
        <f t="shared" si="3"/>
        <v>64</v>
      </c>
      <c r="M27" s="311">
        <f t="shared" si="3"/>
        <v>31350</v>
      </c>
      <c r="N27" s="977">
        <f t="shared" si="3"/>
        <v>0</v>
      </c>
      <c r="O27" s="84">
        <f t="shared" si="3"/>
        <v>0</v>
      </c>
      <c r="P27" s="311">
        <f t="shared" si="3"/>
        <v>0</v>
      </c>
      <c r="Q27" s="1004">
        <f>SUM(Q9:Q26)</f>
        <v>0</v>
      </c>
      <c r="R27" s="84">
        <f>SUM(R9:R25)</f>
        <v>495</v>
      </c>
      <c r="S27" s="378">
        <f>SUM(S9:S26)</f>
        <v>430250</v>
      </c>
      <c r="T27" s="978">
        <f>E27+H27+K27+N27+Q27</f>
        <v>0</v>
      </c>
    </row>
    <row r="28" spans="1:23" ht="9" customHeight="1">
      <c r="B28" s="890"/>
      <c r="C28" s="890"/>
      <c r="D28" s="891"/>
      <c r="E28" s="890"/>
    </row>
    <row r="29" spans="1:23" ht="18" customHeight="1">
      <c r="A29" s="1070" t="s">
        <v>1882</v>
      </c>
      <c r="B29" s="1071"/>
      <c r="C29" s="130"/>
      <c r="D29" s="951"/>
      <c r="E29" s="951"/>
      <c r="F29" s="951"/>
      <c r="G29" s="952"/>
      <c r="H29" s="362"/>
      <c r="I29" s="951"/>
      <c r="J29" s="953"/>
      <c r="K29" s="954"/>
      <c r="L29" s="362"/>
      <c r="M29" s="953"/>
      <c r="N29" s="954"/>
      <c r="O29" s="362"/>
      <c r="P29" s="953"/>
      <c r="Q29" s="954"/>
      <c r="R29" s="362"/>
      <c r="S29" s="955"/>
      <c r="T29" s="962">
        <v>45778</v>
      </c>
      <c r="U29" s="963"/>
    </row>
    <row r="30" spans="1:23" ht="9.75" customHeight="1">
      <c r="A30" s="1072"/>
      <c r="B30" s="1073"/>
      <c r="C30" s="129"/>
      <c r="D30" s="957"/>
      <c r="E30" s="957"/>
      <c r="F30" s="957"/>
      <c r="G30" s="958"/>
      <c r="H30" s="393"/>
      <c r="I30" s="957"/>
      <c r="J30" s="959"/>
      <c r="K30" s="960"/>
      <c r="L30" s="393"/>
      <c r="M30" s="959"/>
      <c r="N30" s="960"/>
      <c r="O30" s="393"/>
      <c r="P30" s="959"/>
      <c r="Q30" s="960"/>
      <c r="R30" s="393"/>
      <c r="S30" s="961"/>
      <c r="T30" s="957"/>
      <c r="U30" s="963"/>
    </row>
    <row r="31" spans="1:23" ht="9" customHeight="1" thickBot="1">
      <c r="B31" s="890"/>
      <c r="C31" s="890"/>
      <c r="D31" s="891"/>
      <c r="E31" s="890"/>
    </row>
    <row r="32" spans="1:23" s="867" customFormat="1" ht="15.95" customHeight="1">
      <c r="A32" s="1032"/>
      <c r="B32" s="1033"/>
      <c r="C32" s="1043" t="s">
        <v>232</v>
      </c>
      <c r="D32" s="1044"/>
      <c r="E32" s="1045"/>
      <c r="F32" s="895" t="s">
        <v>233</v>
      </c>
      <c r="G32" s="896"/>
      <c r="H32" s="897"/>
      <c r="I32" s="895" t="s">
        <v>236</v>
      </c>
      <c r="J32" s="896"/>
      <c r="K32" s="897"/>
      <c r="L32" s="1025" t="s">
        <v>355</v>
      </c>
      <c r="M32" s="1026"/>
      <c r="N32" s="1027"/>
      <c r="O32" s="1049"/>
      <c r="P32" s="1026"/>
      <c r="Q32" s="1027"/>
      <c r="R32" s="895" t="s">
        <v>238</v>
      </c>
      <c r="S32" s="896"/>
      <c r="T32" s="897"/>
      <c r="W32" s="878"/>
    </row>
    <row r="33" spans="1:23" ht="15.95" customHeight="1">
      <c r="A33" s="1064" t="s">
        <v>599</v>
      </c>
      <c r="B33" s="1065"/>
      <c r="C33" s="898">
        <f t="shared" ref="C33:S33" si="4">C27</f>
        <v>190</v>
      </c>
      <c r="D33" s="871">
        <f t="shared" si="4"/>
        <v>355600</v>
      </c>
      <c r="E33" s="989">
        <f t="shared" si="4"/>
        <v>0</v>
      </c>
      <c r="F33" s="899">
        <f t="shared" si="4"/>
        <v>72</v>
      </c>
      <c r="G33" s="874">
        <f t="shared" si="4"/>
        <v>39000</v>
      </c>
      <c r="H33" s="265">
        <f t="shared" si="4"/>
        <v>0</v>
      </c>
      <c r="I33" s="899">
        <f t="shared" si="4"/>
        <v>169</v>
      </c>
      <c r="J33" s="874">
        <f t="shared" si="4"/>
        <v>4300</v>
      </c>
      <c r="K33" s="265">
        <f t="shared" si="4"/>
        <v>0</v>
      </c>
      <c r="L33" s="899">
        <f t="shared" si="4"/>
        <v>64</v>
      </c>
      <c r="M33" s="874">
        <f t="shared" si="4"/>
        <v>31350</v>
      </c>
      <c r="N33" s="265">
        <f t="shared" si="4"/>
        <v>0</v>
      </c>
      <c r="O33" s="899">
        <f t="shared" si="4"/>
        <v>0</v>
      </c>
      <c r="P33" s="874">
        <f t="shared" si="4"/>
        <v>0</v>
      </c>
      <c r="Q33" s="265">
        <f t="shared" si="4"/>
        <v>0</v>
      </c>
      <c r="R33" s="901">
        <f t="shared" si="4"/>
        <v>495</v>
      </c>
      <c r="S33" s="902">
        <f t="shared" si="4"/>
        <v>430250</v>
      </c>
      <c r="T33" s="995">
        <f>E33+H33+K33+N33+Q33</f>
        <v>0</v>
      </c>
    </row>
    <row r="34" spans="1:23" ht="15.95" customHeight="1">
      <c r="A34" s="1066" t="s">
        <v>600</v>
      </c>
      <c r="B34" s="1067"/>
      <c r="C34" s="898">
        <f>尾張表紙!C40</f>
        <v>232</v>
      </c>
      <c r="D34" s="871">
        <f>尾張表紙!D40</f>
        <v>464250</v>
      </c>
      <c r="E34" s="989">
        <f>尾張表紙!E40</f>
        <v>0</v>
      </c>
      <c r="F34" s="899">
        <f>尾張表紙!F40</f>
        <v>91</v>
      </c>
      <c r="G34" s="874">
        <f>尾張表紙!G40</f>
        <v>45250</v>
      </c>
      <c r="H34" s="265">
        <f>尾張表紙!H40</f>
        <v>0</v>
      </c>
      <c r="I34" s="899">
        <f>尾張表紙!I40</f>
        <v>216</v>
      </c>
      <c r="J34" s="874">
        <f>尾張表紙!J40</f>
        <v>3950</v>
      </c>
      <c r="K34" s="265">
        <f>尾張表紙!K40</f>
        <v>0</v>
      </c>
      <c r="L34" s="899">
        <f>尾張表紙!L40</f>
        <v>59</v>
      </c>
      <c r="M34" s="874">
        <f>尾張表紙!M40</f>
        <v>25750</v>
      </c>
      <c r="N34" s="265">
        <f>尾張表紙!N40</f>
        <v>0</v>
      </c>
      <c r="O34" s="899"/>
      <c r="P34" s="874"/>
      <c r="Q34" s="900">
        <f>尾張表紙!Q40</f>
        <v>0</v>
      </c>
      <c r="R34" s="899">
        <f t="shared" ref="R34:T35" si="5">C34+F34+I34+L34</f>
        <v>598</v>
      </c>
      <c r="S34" s="877">
        <f t="shared" si="5"/>
        <v>539200</v>
      </c>
      <c r="T34" s="693">
        <f t="shared" si="5"/>
        <v>0</v>
      </c>
      <c r="W34" s="867"/>
    </row>
    <row r="35" spans="1:23" ht="15.95" customHeight="1">
      <c r="A35" s="1068" t="s">
        <v>602</v>
      </c>
      <c r="B35" s="1069"/>
      <c r="C35" s="903">
        <f>三河表紙!D34</f>
        <v>178</v>
      </c>
      <c r="D35" s="904">
        <f>三河表紙!E34</f>
        <v>365100</v>
      </c>
      <c r="E35" s="990">
        <f>三河表紙!F34</f>
        <v>0</v>
      </c>
      <c r="F35" s="889">
        <f>三河表紙!G34</f>
        <v>88</v>
      </c>
      <c r="G35" s="888">
        <f>三河表紙!H34</f>
        <v>30550</v>
      </c>
      <c r="H35" s="993">
        <f>三河表紙!I34</f>
        <v>0</v>
      </c>
      <c r="I35" s="889">
        <f>三河表紙!J34</f>
        <v>173</v>
      </c>
      <c r="J35" s="888">
        <f>三河表紙!K34</f>
        <v>2050</v>
      </c>
      <c r="K35" s="993">
        <f>三河表紙!L34</f>
        <v>0</v>
      </c>
      <c r="L35" s="889">
        <f>三河表紙!M34</f>
        <v>62</v>
      </c>
      <c r="M35" s="888">
        <f>三河表紙!N34</f>
        <v>21000</v>
      </c>
      <c r="N35" s="993">
        <f>三河表紙!O34</f>
        <v>0</v>
      </c>
      <c r="O35" s="889"/>
      <c r="P35" s="888"/>
      <c r="Q35" s="905">
        <f>三河表紙!R34</f>
        <v>0</v>
      </c>
      <c r="R35" s="906">
        <f t="shared" si="5"/>
        <v>501</v>
      </c>
      <c r="S35" s="907">
        <f t="shared" si="5"/>
        <v>418700</v>
      </c>
      <c r="T35" s="1001">
        <f t="shared" si="5"/>
        <v>0</v>
      </c>
    </row>
    <row r="36" spans="1:23" ht="15.95" customHeight="1" thickBot="1">
      <c r="A36" s="1032" t="s">
        <v>356</v>
      </c>
      <c r="B36" s="1033"/>
      <c r="C36" s="908">
        <f t="shared" ref="C36:N36" si="6">SUM(C33:C35)</f>
        <v>600</v>
      </c>
      <c r="D36" s="909">
        <f>SUM(D33:D35)</f>
        <v>1184950</v>
      </c>
      <c r="E36" s="991">
        <f t="shared" si="6"/>
        <v>0</v>
      </c>
      <c r="F36" s="910">
        <f>SUM(F33:F35)</f>
        <v>251</v>
      </c>
      <c r="G36" s="911">
        <f t="shared" si="6"/>
        <v>114800</v>
      </c>
      <c r="H36" s="994">
        <f t="shared" si="6"/>
        <v>0</v>
      </c>
      <c r="I36" s="910">
        <f t="shared" si="6"/>
        <v>558</v>
      </c>
      <c r="J36" s="911">
        <f t="shared" si="6"/>
        <v>10300</v>
      </c>
      <c r="K36" s="994">
        <f t="shared" si="6"/>
        <v>0</v>
      </c>
      <c r="L36" s="910">
        <f t="shared" si="6"/>
        <v>185</v>
      </c>
      <c r="M36" s="911">
        <f t="shared" si="6"/>
        <v>78100</v>
      </c>
      <c r="N36" s="994">
        <f t="shared" si="6"/>
        <v>0</v>
      </c>
      <c r="O36" s="910">
        <f t="shared" ref="O36:Q36" si="7">SUM(O33:O35)</f>
        <v>0</v>
      </c>
      <c r="P36" s="911">
        <f t="shared" si="7"/>
        <v>0</v>
      </c>
      <c r="Q36" s="912">
        <f t="shared" si="7"/>
        <v>0</v>
      </c>
      <c r="R36" s="913">
        <f>SUM(R33:R35)</f>
        <v>1594</v>
      </c>
      <c r="S36" s="914">
        <f>SUM(S33:S35)</f>
        <v>1388150</v>
      </c>
      <c r="T36" s="1002">
        <f>E36+H36+K36+N36+Q36</f>
        <v>0</v>
      </c>
    </row>
    <row r="37" spans="1:23" s="867" customFormat="1" ht="15.95" customHeight="1">
      <c r="A37" s="1032"/>
      <c r="B37" s="1033"/>
      <c r="C37" s="1043" t="s">
        <v>232</v>
      </c>
      <c r="D37" s="1044"/>
      <c r="E37" s="1045"/>
      <c r="F37" s="895" t="s">
        <v>233</v>
      </c>
      <c r="G37" s="896"/>
      <c r="H37" s="897"/>
      <c r="I37" s="895" t="s">
        <v>236</v>
      </c>
      <c r="J37" s="896"/>
      <c r="K37" s="897"/>
      <c r="L37" s="895" t="s">
        <v>355</v>
      </c>
      <c r="M37" s="896"/>
      <c r="N37" s="897"/>
      <c r="O37" s="1025" t="s">
        <v>603</v>
      </c>
      <c r="P37" s="1026"/>
      <c r="Q37" s="1027"/>
      <c r="R37" s="1025" t="s">
        <v>238</v>
      </c>
      <c r="S37" s="1026"/>
      <c r="T37" s="1027"/>
      <c r="W37" s="878"/>
    </row>
    <row r="38" spans="1:23" ht="15.95" customHeight="1" thickBot="1">
      <c r="A38" s="1025" t="s">
        <v>357</v>
      </c>
      <c r="B38" s="1028"/>
      <c r="C38" s="315">
        <v>195</v>
      </c>
      <c r="D38" s="183">
        <v>312900</v>
      </c>
      <c r="E38" s="316"/>
      <c r="F38" s="184">
        <v>172</v>
      </c>
      <c r="G38" s="185">
        <v>11000</v>
      </c>
      <c r="H38" s="317"/>
      <c r="I38" s="186">
        <v>181</v>
      </c>
      <c r="J38" s="187">
        <v>600</v>
      </c>
      <c r="K38" s="304"/>
      <c r="L38" s="186">
        <v>65</v>
      </c>
      <c r="M38" s="187">
        <v>20150</v>
      </c>
      <c r="N38" s="188"/>
      <c r="O38" s="186">
        <v>177</v>
      </c>
      <c r="P38" s="194">
        <v>126550</v>
      </c>
      <c r="Q38" s="318"/>
      <c r="R38" s="906">
        <v>790</v>
      </c>
      <c r="S38" s="907">
        <v>471200</v>
      </c>
      <c r="T38" s="916"/>
    </row>
    <row r="39" spans="1:23" ht="15.95" customHeight="1">
      <c r="A39" s="1032"/>
      <c r="B39" s="1033"/>
      <c r="C39" s="1029" t="s">
        <v>232</v>
      </c>
      <c r="D39" s="1030"/>
      <c r="E39" s="1031"/>
      <c r="F39" s="1046" t="s">
        <v>233</v>
      </c>
      <c r="G39" s="1047"/>
      <c r="H39" s="1048"/>
      <c r="I39" s="1049" t="s">
        <v>236</v>
      </c>
      <c r="J39" s="1047"/>
      <c r="K39" s="1048"/>
      <c r="L39" s="179" t="s">
        <v>355</v>
      </c>
      <c r="M39" s="180"/>
      <c r="N39" s="181"/>
      <c r="O39" s="1034"/>
      <c r="P39" s="1035"/>
      <c r="Q39" s="1036"/>
      <c r="R39" s="1025" t="s">
        <v>604</v>
      </c>
      <c r="S39" s="1026"/>
      <c r="T39" s="1027"/>
      <c r="W39" s="867"/>
    </row>
    <row r="40" spans="1:23" ht="15.95" customHeight="1" thickBot="1">
      <c r="A40" s="1025" t="s">
        <v>358</v>
      </c>
      <c r="B40" s="1028"/>
      <c r="C40" s="189">
        <v>170</v>
      </c>
      <c r="D40" s="922">
        <v>253600</v>
      </c>
      <c r="E40" s="320"/>
      <c r="F40" s="190">
        <v>123</v>
      </c>
      <c r="G40" s="583">
        <v>75650</v>
      </c>
      <c r="H40" s="321"/>
      <c r="I40" s="191">
        <v>144</v>
      </c>
      <c r="J40" s="804">
        <v>33050</v>
      </c>
      <c r="K40" s="193"/>
      <c r="L40" s="191">
        <v>72</v>
      </c>
      <c r="M40" s="192">
        <v>51850</v>
      </c>
      <c r="N40" s="193"/>
      <c r="O40" s="1037"/>
      <c r="P40" s="1038"/>
      <c r="Q40" s="1039"/>
      <c r="R40" s="906">
        <v>509</v>
      </c>
      <c r="S40" s="907">
        <v>414150</v>
      </c>
      <c r="T40" s="917">
        <v>0</v>
      </c>
    </row>
    <row r="41" spans="1:23" s="867" customFormat="1" ht="15.95" customHeight="1" thickBot="1">
      <c r="A41" s="1025" t="s">
        <v>359</v>
      </c>
      <c r="B41" s="1028"/>
      <c r="C41" s="324">
        <v>965</v>
      </c>
      <c r="D41" s="325">
        <v>1751450</v>
      </c>
      <c r="E41" s="997">
        <v>0</v>
      </c>
      <c r="F41" s="326">
        <v>546</v>
      </c>
      <c r="G41" s="327">
        <v>201450</v>
      </c>
      <c r="H41" s="998">
        <v>0</v>
      </c>
      <c r="I41" s="322">
        <v>883</v>
      </c>
      <c r="J41" s="328">
        <v>43950</v>
      </c>
      <c r="K41" s="999">
        <v>0</v>
      </c>
      <c r="L41" s="322">
        <v>322</v>
      </c>
      <c r="M41" s="328">
        <v>150100</v>
      </c>
      <c r="N41" s="999">
        <v>0</v>
      </c>
      <c r="O41" s="1040"/>
      <c r="P41" s="1041"/>
      <c r="Q41" s="1042"/>
      <c r="R41" s="918">
        <v>2893</v>
      </c>
      <c r="S41" s="915">
        <v>2273500</v>
      </c>
      <c r="T41" s="1000">
        <v>0</v>
      </c>
      <c r="W41" s="878"/>
    </row>
    <row r="43" spans="1:23">
      <c r="W43" s="867"/>
    </row>
  </sheetData>
  <mergeCells count="31">
    <mergeCell ref="O32:Q32"/>
    <mergeCell ref="R2:T4"/>
    <mergeCell ref="I3:K4"/>
    <mergeCell ref="N1:Q4"/>
    <mergeCell ref="O6:Q6"/>
    <mergeCell ref="M6:N6"/>
    <mergeCell ref="L32:N32"/>
    <mergeCell ref="L8:N8"/>
    <mergeCell ref="A36:B36"/>
    <mergeCell ref="C1:G2"/>
    <mergeCell ref="C3:G4"/>
    <mergeCell ref="I1:K2"/>
    <mergeCell ref="A32:B32"/>
    <mergeCell ref="A33:B33"/>
    <mergeCell ref="A34:B34"/>
    <mergeCell ref="A35:B35"/>
    <mergeCell ref="C32:E32"/>
    <mergeCell ref="A29:B30"/>
    <mergeCell ref="R39:T39"/>
    <mergeCell ref="A40:B40"/>
    <mergeCell ref="C39:E39"/>
    <mergeCell ref="A41:B41"/>
    <mergeCell ref="R37:T37"/>
    <mergeCell ref="O37:Q37"/>
    <mergeCell ref="A39:B39"/>
    <mergeCell ref="O39:Q41"/>
    <mergeCell ref="A38:B38"/>
    <mergeCell ref="A37:B37"/>
    <mergeCell ref="C37:E37"/>
    <mergeCell ref="F39:H39"/>
    <mergeCell ref="I39:K39"/>
  </mergeCells>
  <phoneticPr fontId="6"/>
  <dataValidations count="1">
    <dataValidation type="list" allowBlank="1" showErrorMessage="1" prompt="サイズを選択してください" sqref="I1:K2" xr:uid="{00000000-0002-0000-0500-000000000000}">
      <formula1>サイズ</formula1>
    </dataValidation>
  </dataValidations>
  <hyperlinks>
    <hyperlink ref="B9" location="中・東!A1" display="中区" xr:uid="{00000000-0004-0000-0500-000000000000}"/>
    <hyperlink ref="B10" location="中村!A1" display="中村区" xr:uid="{00000000-0004-0000-0500-000001000000}"/>
    <hyperlink ref="B11" location="西!A1" display="西区" xr:uid="{00000000-0004-0000-0500-000002000000}"/>
    <hyperlink ref="B12" location="北!A1" display="北区" xr:uid="{00000000-0004-0000-0500-000003000000}"/>
    <hyperlink ref="B13" location="中・東!A40" display="東区" xr:uid="{00000000-0004-0000-0500-000004000000}"/>
    <hyperlink ref="B14" location="守山!A1" display="守山区" xr:uid="{00000000-0004-0000-0500-000005000000}"/>
    <hyperlink ref="B15" location="千種!A1" display="千種区" xr:uid="{00000000-0004-0000-0500-000006000000}"/>
    <hyperlink ref="B16" location="名東!A1" display="名東区" xr:uid="{00000000-0004-0000-0500-000007000000}"/>
    <hyperlink ref="B17" location="昭和!A1" display="昭和区" xr:uid="{00000000-0004-0000-0500-000008000000}"/>
    <hyperlink ref="B18" location="天白!A1" display="天白区" xr:uid="{00000000-0004-0000-0500-000009000000}"/>
    <hyperlink ref="B19" location="瑞穂!A1" display="瑞穂区" xr:uid="{00000000-0004-0000-0500-00000A000000}"/>
    <hyperlink ref="B20" location="熱田・港!A1" display="熱田区" xr:uid="{00000000-0004-0000-0500-00000B000000}"/>
    <hyperlink ref="B21" location="中川!A1" display="中川区" xr:uid="{00000000-0004-0000-0500-00000C000000}"/>
    <hyperlink ref="B22" location="熱田・港!A40" display="港区" xr:uid="{00000000-0004-0000-0500-00000D000000}"/>
    <hyperlink ref="B23" location="南!A1" display="南区" xr:uid="{00000000-0004-0000-0500-00000E000000}"/>
    <hyperlink ref="B24" location="緑!A1" display="緑区" xr:uid="{00000000-0004-0000-0500-00000F000000}"/>
  </hyperlinks>
  <printOptions horizontalCentered="1" verticalCentered="1"/>
  <pageMargins left="0.59055118110236227" right="0.43307086614173229" top="0.23622047244094491" bottom="0.31496062992125984" header="0.19685039370078741" footer="0.19685039370078741"/>
  <pageSetup paperSize="9" scale="80" firstPageNumber="6" fitToHeight="0" orientation="landscape" useFirstPageNumber="1" r:id="rId1"/>
  <headerFooter alignWithMargins="0">
    <oddFooter xml:space="preserve">&amp;C－&amp;P－&amp;R中日興業（株）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W36"/>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2" customHeight="1">
      <c r="A2" s="220"/>
      <c r="B2" s="221"/>
      <c r="C2" s="1110"/>
      <c r="D2" s="1110"/>
      <c r="E2" s="1110"/>
      <c r="F2" s="1110"/>
      <c r="G2" s="1111"/>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2">
        <f>E21+J21+O21+T21+E36+J36+O36+T36+T16</f>
        <v>0</v>
      </c>
      <c r="K3" s="1132"/>
      <c r="L3" s="1133"/>
      <c r="M3" s="228"/>
      <c r="N3" s="229"/>
      <c r="O3" s="1128"/>
      <c r="P3" s="1128"/>
      <c r="Q3" s="1128"/>
      <c r="R3" s="1128"/>
      <c r="S3" s="1128"/>
      <c r="T3" s="1129"/>
      <c r="U3" s="1120"/>
      <c r="V3" s="1121"/>
      <c r="W3" s="1122"/>
    </row>
    <row r="4" spans="1:23" ht="12.75" customHeight="1">
      <c r="A4" s="230"/>
      <c r="B4" s="231"/>
      <c r="C4" s="1114"/>
      <c r="D4" s="1114"/>
      <c r="E4" s="1114"/>
      <c r="F4" s="1114"/>
      <c r="G4" s="1115"/>
      <c r="H4" s="230"/>
      <c r="I4" s="222"/>
      <c r="J4" s="1134"/>
      <c r="K4" s="1134"/>
      <c r="L4" s="1135"/>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267</v>
      </c>
      <c r="B6" s="234"/>
      <c r="C6" s="235" t="s">
        <v>266</v>
      </c>
      <c r="D6" s="236"/>
      <c r="E6" s="237"/>
      <c r="F6" s="1105" t="s">
        <v>727</v>
      </c>
      <c r="G6" s="1106"/>
      <c r="H6" s="1104">
        <f>D21+I21+N21+S21</f>
        <v>18450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321</v>
      </c>
      <c r="F7" s="178" t="s">
        <v>233</v>
      </c>
      <c r="G7" s="178"/>
      <c r="H7" s="247"/>
      <c r="I7" s="248"/>
      <c r="J7" s="246" t="s">
        <v>291</v>
      </c>
      <c r="K7" s="179" t="s">
        <v>236</v>
      </c>
      <c r="L7" s="178"/>
      <c r="M7" s="247"/>
      <c r="N7" s="248"/>
      <c r="O7" s="249" t="s">
        <v>243</v>
      </c>
      <c r="P7" s="179" t="s">
        <v>290</v>
      </c>
      <c r="Q7" s="178"/>
      <c r="R7" s="247"/>
      <c r="S7" s="248"/>
      <c r="T7" s="249" t="s">
        <v>243</v>
      </c>
      <c r="U7" s="250" t="s">
        <v>244</v>
      </c>
      <c r="V7" s="178"/>
      <c r="W7" s="251"/>
    </row>
    <row r="8" spans="1:23" s="8" customFormat="1" ht="18.75" customHeight="1">
      <c r="A8" s="252" t="s">
        <v>246</v>
      </c>
      <c r="B8" s="253" t="s">
        <v>646</v>
      </c>
      <c r="C8" s="254" t="s">
        <v>1865</v>
      </c>
      <c r="D8" s="211">
        <v>1050</v>
      </c>
      <c r="E8" s="299"/>
      <c r="F8" s="300"/>
      <c r="G8" s="257" t="s">
        <v>361</v>
      </c>
      <c r="H8" s="254"/>
      <c r="I8" s="212">
        <v>650</v>
      </c>
      <c r="J8" s="301"/>
      <c r="K8" s="256"/>
      <c r="L8" s="257" t="s">
        <v>584</v>
      </c>
      <c r="M8" s="254"/>
      <c r="N8" s="212">
        <v>250</v>
      </c>
      <c r="O8" s="301"/>
      <c r="P8" s="256"/>
      <c r="Q8" s="257" t="s">
        <v>579</v>
      </c>
      <c r="R8" s="258"/>
      <c r="S8" s="212">
        <v>1350</v>
      </c>
      <c r="T8" s="301"/>
      <c r="U8" s="259" t="s">
        <v>271</v>
      </c>
      <c r="V8" s="260"/>
      <c r="W8" s="261"/>
    </row>
    <row r="9" spans="1:23" s="8" customFormat="1" ht="18.75" customHeight="1">
      <c r="A9" s="252"/>
      <c r="B9" s="253" t="s">
        <v>360</v>
      </c>
      <c r="C9" s="254" t="s">
        <v>1865</v>
      </c>
      <c r="D9" s="211">
        <v>950</v>
      </c>
      <c r="E9" s="299"/>
      <c r="F9" s="300"/>
      <c r="G9" s="257" t="s">
        <v>535</v>
      </c>
      <c r="H9" s="254"/>
      <c r="I9" s="212">
        <v>450</v>
      </c>
      <c r="J9" s="302"/>
      <c r="K9" s="256"/>
      <c r="L9" s="257" t="s">
        <v>580</v>
      </c>
      <c r="M9" s="254"/>
      <c r="N9" s="212">
        <v>550</v>
      </c>
      <c r="O9" s="302"/>
      <c r="P9" s="256"/>
      <c r="Q9" s="257" t="s">
        <v>557</v>
      </c>
      <c r="R9" s="258"/>
      <c r="S9" s="212">
        <v>250</v>
      </c>
      <c r="T9" s="302"/>
      <c r="U9" s="259"/>
      <c r="V9" s="262" t="s">
        <v>2028</v>
      </c>
      <c r="W9" s="261"/>
    </row>
    <row r="10" spans="1:23" s="8" customFormat="1" ht="18.75" customHeight="1">
      <c r="A10" s="252" t="s">
        <v>252</v>
      </c>
      <c r="B10" s="253" t="s">
        <v>648</v>
      </c>
      <c r="C10" s="254" t="s">
        <v>1865</v>
      </c>
      <c r="D10" s="211">
        <v>3300</v>
      </c>
      <c r="E10" s="299"/>
      <c r="F10" s="300"/>
      <c r="G10" s="257" t="s">
        <v>712</v>
      </c>
      <c r="H10" s="254"/>
      <c r="I10" s="212">
        <v>250</v>
      </c>
      <c r="J10" s="302"/>
      <c r="K10" s="256"/>
      <c r="L10" s="257" t="s">
        <v>581</v>
      </c>
      <c r="M10" s="254"/>
      <c r="N10" s="212">
        <v>500</v>
      </c>
      <c r="O10" s="302"/>
      <c r="P10" s="256"/>
      <c r="Q10" s="257" t="s">
        <v>558</v>
      </c>
      <c r="R10" s="258"/>
      <c r="S10" s="212">
        <v>300</v>
      </c>
      <c r="T10" s="302"/>
      <c r="U10" s="263"/>
      <c r="V10" s="262" t="s">
        <v>1963</v>
      </c>
      <c r="W10" s="261"/>
    </row>
    <row r="11" spans="1:23" s="8" customFormat="1" ht="18.75" customHeight="1">
      <c r="A11" s="252"/>
      <c r="B11" s="253" t="s">
        <v>363</v>
      </c>
      <c r="C11" s="254" t="s">
        <v>1751</v>
      </c>
      <c r="D11" s="211">
        <v>1000</v>
      </c>
      <c r="E11" s="299"/>
      <c r="F11" s="300"/>
      <c r="G11" s="257" t="s">
        <v>713</v>
      </c>
      <c r="H11" s="254"/>
      <c r="I11" s="212">
        <v>1000</v>
      </c>
      <c r="J11" s="302"/>
      <c r="K11" s="256"/>
      <c r="L11" s="617" t="s">
        <v>1638</v>
      </c>
      <c r="M11" s="254"/>
      <c r="N11" s="212">
        <v>300</v>
      </c>
      <c r="O11" s="302"/>
      <c r="P11" s="256"/>
      <c r="Q11" s="257" t="s">
        <v>1771</v>
      </c>
      <c r="R11" s="258"/>
      <c r="S11" s="212">
        <v>400</v>
      </c>
      <c r="T11" s="302"/>
      <c r="U11" s="263"/>
      <c r="V11" s="262" t="s">
        <v>2029</v>
      </c>
      <c r="W11" s="264"/>
    </row>
    <row r="12" spans="1:23" s="8" customFormat="1" ht="18.75" customHeight="1">
      <c r="A12" s="252"/>
      <c r="B12" s="253" t="s">
        <v>647</v>
      </c>
      <c r="C12" s="254" t="s">
        <v>1865</v>
      </c>
      <c r="D12" s="211">
        <v>1600</v>
      </c>
      <c r="E12" s="299"/>
      <c r="F12" s="300"/>
      <c r="G12" s="257" t="s">
        <v>711</v>
      </c>
      <c r="H12" s="254"/>
      <c r="I12" s="212">
        <v>300</v>
      </c>
      <c r="J12" s="302"/>
      <c r="K12" s="256"/>
      <c r="L12" s="257"/>
      <c r="M12" s="254"/>
      <c r="N12" s="212"/>
      <c r="O12" s="302"/>
      <c r="P12" s="256"/>
      <c r="Q12" s="257" t="s">
        <v>646</v>
      </c>
      <c r="R12" s="258"/>
      <c r="S12" s="212">
        <v>50</v>
      </c>
      <c r="T12" s="302"/>
      <c r="U12" s="263"/>
      <c r="V12" s="262" t="s">
        <v>2030</v>
      </c>
      <c r="W12" s="264"/>
    </row>
    <row r="13" spans="1:23" s="8" customFormat="1" ht="18.75" customHeight="1">
      <c r="A13" s="252"/>
      <c r="B13" s="253" t="s">
        <v>364</v>
      </c>
      <c r="C13" s="254" t="s">
        <v>1751</v>
      </c>
      <c r="D13" s="211">
        <v>1200</v>
      </c>
      <c r="E13" s="299"/>
      <c r="F13" s="300"/>
      <c r="G13" s="257"/>
      <c r="H13" s="254"/>
      <c r="I13" s="212"/>
      <c r="J13" s="302"/>
      <c r="K13" s="256"/>
      <c r="L13" s="257"/>
      <c r="M13" s="254"/>
      <c r="N13" s="212"/>
      <c r="O13" s="302"/>
      <c r="P13" s="256"/>
      <c r="Q13" s="257"/>
      <c r="R13" s="258"/>
      <c r="S13" s="212"/>
      <c r="T13" s="302"/>
      <c r="U13" s="263" t="s">
        <v>246</v>
      </c>
      <c r="V13" s="260" t="s">
        <v>1627</v>
      </c>
      <c r="W13" s="261"/>
    </row>
    <row r="14" spans="1:23" s="8" customFormat="1" ht="18.75" customHeight="1">
      <c r="A14" s="252"/>
      <c r="B14" s="253" t="s">
        <v>365</v>
      </c>
      <c r="C14" s="254" t="s">
        <v>1751</v>
      </c>
      <c r="D14" s="211">
        <v>850</v>
      </c>
      <c r="E14" s="299"/>
      <c r="F14" s="300"/>
      <c r="G14" s="257"/>
      <c r="H14" s="254"/>
      <c r="I14" s="212"/>
      <c r="J14" s="302"/>
      <c r="K14" s="256"/>
      <c r="L14" s="257"/>
      <c r="M14" s="254"/>
      <c r="N14" s="212"/>
      <c r="O14" s="302"/>
      <c r="P14" s="256"/>
      <c r="Q14" s="257"/>
      <c r="R14" s="258"/>
      <c r="S14" s="212"/>
      <c r="T14" s="302"/>
      <c r="U14" s="263" t="s">
        <v>252</v>
      </c>
      <c r="V14" s="260" t="s">
        <v>1976</v>
      </c>
      <c r="W14" s="261"/>
    </row>
    <row r="15" spans="1:23" s="8" customFormat="1" ht="18.75" customHeight="1">
      <c r="A15" s="252"/>
      <c r="B15" s="253" t="s">
        <v>366</v>
      </c>
      <c r="C15" s="254" t="s">
        <v>1866</v>
      </c>
      <c r="D15" s="211">
        <v>1900</v>
      </c>
      <c r="E15" s="299"/>
      <c r="F15" s="300"/>
      <c r="G15" s="257"/>
      <c r="H15" s="254"/>
      <c r="I15" s="212"/>
      <c r="J15" s="302"/>
      <c r="K15" s="256"/>
      <c r="L15" s="257" t="s">
        <v>712</v>
      </c>
      <c r="M15" s="254" t="s">
        <v>1143</v>
      </c>
      <c r="N15" s="212"/>
      <c r="O15" s="302"/>
      <c r="P15" s="256"/>
      <c r="Q15" s="257"/>
      <c r="R15" s="258"/>
      <c r="S15" s="212"/>
      <c r="T15" s="302"/>
      <c r="U15" s="263"/>
      <c r="V15" s="260"/>
      <c r="W15" s="261"/>
    </row>
    <row r="16" spans="1:23" s="8" customFormat="1" ht="18.75" customHeight="1">
      <c r="A16" s="252"/>
      <c r="B16" s="253"/>
      <c r="C16" s="254"/>
      <c r="D16" s="211"/>
      <c r="E16" s="299"/>
      <c r="F16" s="300"/>
      <c r="G16" s="257"/>
      <c r="H16" s="254"/>
      <c r="I16" s="212"/>
      <c r="J16" s="302"/>
      <c r="K16" s="256"/>
      <c r="L16" s="257"/>
      <c r="M16" s="254"/>
      <c r="N16" s="212"/>
      <c r="O16" s="302"/>
      <c r="P16" s="256"/>
      <c r="Q16" s="257"/>
      <c r="R16" s="258"/>
      <c r="S16" s="212"/>
      <c r="T16" s="302"/>
      <c r="U16" s="263"/>
      <c r="V16" s="260"/>
      <c r="W16" s="261"/>
    </row>
    <row r="17" spans="1:23" s="8" customFormat="1" ht="18.75" customHeight="1">
      <c r="A17" s="252"/>
      <c r="B17" s="253"/>
      <c r="C17" s="254"/>
      <c r="D17" s="211"/>
      <c r="E17" s="299"/>
      <c r="F17" s="300"/>
      <c r="G17" s="257"/>
      <c r="H17" s="254"/>
      <c r="I17" s="212"/>
      <c r="J17" s="302"/>
      <c r="K17" s="256"/>
      <c r="L17" s="257"/>
      <c r="M17" s="254"/>
      <c r="N17" s="212"/>
      <c r="O17" s="302"/>
      <c r="P17" s="256"/>
      <c r="Q17" s="257"/>
      <c r="R17" s="258"/>
      <c r="S17" s="212"/>
      <c r="T17" s="302"/>
      <c r="U17" s="263"/>
      <c r="V17" s="260"/>
      <c r="W17" s="261"/>
    </row>
    <row r="18" spans="1:23" s="8" customFormat="1" ht="18.75" customHeight="1">
      <c r="A18" s="252"/>
      <c r="B18" s="253"/>
      <c r="C18" s="254"/>
      <c r="D18" s="211"/>
      <c r="E18" s="299"/>
      <c r="F18" s="300"/>
      <c r="G18" s="257"/>
      <c r="H18" s="254"/>
      <c r="I18" s="212"/>
      <c r="J18" s="302"/>
      <c r="K18" s="256"/>
      <c r="L18" s="257"/>
      <c r="M18" s="254"/>
      <c r="N18" s="212"/>
      <c r="O18" s="302"/>
      <c r="P18" s="256"/>
      <c r="Q18" s="257"/>
      <c r="R18" s="258"/>
      <c r="S18" s="212"/>
      <c r="T18" s="302"/>
      <c r="U18" s="263"/>
      <c r="V18" s="262"/>
      <c r="W18" s="261"/>
    </row>
    <row r="19" spans="1:23" s="8" customFormat="1" ht="18.75" customHeight="1">
      <c r="A19" s="252"/>
      <c r="B19" s="253"/>
      <c r="C19" s="254"/>
      <c r="D19" s="211"/>
      <c r="E19" s="299"/>
      <c r="F19" s="300"/>
      <c r="G19" s="257"/>
      <c r="H19" s="254"/>
      <c r="I19" s="212"/>
      <c r="J19" s="302"/>
      <c r="K19" s="256"/>
      <c r="L19" s="257"/>
      <c r="M19" s="254"/>
      <c r="N19" s="212"/>
      <c r="O19" s="302"/>
      <c r="P19" s="256"/>
      <c r="Q19" s="257"/>
      <c r="R19" s="258"/>
      <c r="S19" s="212"/>
      <c r="T19" s="302"/>
      <c r="U19" s="263"/>
      <c r="V19" s="260"/>
      <c r="W19" s="261"/>
    </row>
    <row r="20" spans="1:23" s="8" customFormat="1" ht="18.75" customHeight="1">
      <c r="A20" s="252"/>
      <c r="B20" s="253"/>
      <c r="C20" s="254"/>
      <c r="D20" s="211"/>
      <c r="E20" s="299"/>
      <c r="F20" s="300"/>
      <c r="G20" s="257"/>
      <c r="H20" s="254"/>
      <c r="I20" s="212"/>
      <c r="J20" s="303"/>
      <c r="K20" s="256"/>
      <c r="L20" s="257"/>
      <c r="M20" s="254"/>
      <c r="N20" s="212"/>
      <c r="O20" s="303"/>
      <c r="P20" s="256"/>
      <c r="Q20" s="257"/>
      <c r="R20" s="258"/>
      <c r="S20" s="212"/>
      <c r="T20" s="303"/>
      <c r="U20" s="263"/>
      <c r="V20" s="260"/>
      <c r="W20" s="261"/>
    </row>
    <row r="21" spans="1:23" s="8" customFormat="1" ht="19.5" customHeight="1" thickBot="1">
      <c r="A21" s="1098">
        <f>COUNTA(B8:B20)</f>
        <v>8</v>
      </c>
      <c r="B21" s="1099"/>
      <c r="C21" s="1100"/>
      <c r="D21" s="170">
        <f>SUM(D8:D20)</f>
        <v>11850</v>
      </c>
      <c r="E21" s="337">
        <f>SUM(E8:E20)</f>
        <v>0</v>
      </c>
      <c r="F21" s="1102">
        <f>COUNTA(G8:G20)</f>
        <v>5</v>
      </c>
      <c r="G21" s="1102"/>
      <c r="H21" s="1103"/>
      <c r="I21" s="105">
        <f>SUM(I8:I20)</f>
        <v>2650</v>
      </c>
      <c r="J21" s="297">
        <f>SUM(J8:J20)</f>
        <v>0</v>
      </c>
      <c r="K21" s="1101">
        <f>COUNTA(L8:L20)</f>
        <v>5</v>
      </c>
      <c r="L21" s="1102"/>
      <c r="M21" s="1103"/>
      <c r="N21" s="105">
        <f>SUM(N8:N20)</f>
        <v>1600</v>
      </c>
      <c r="O21" s="297">
        <f>SUM(O8:O20)</f>
        <v>0</v>
      </c>
      <c r="P21" s="1101">
        <f>COUNTA(Q8:Q20)</f>
        <v>5</v>
      </c>
      <c r="Q21" s="1102"/>
      <c r="R21" s="1103"/>
      <c r="S21" s="105">
        <f>SUM(S8:S20)</f>
        <v>2350</v>
      </c>
      <c r="T21" s="298">
        <f>SUM(T8:T20)</f>
        <v>0</v>
      </c>
      <c r="U21" s="80"/>
      <c r="V21" s="70"/>
      <c r="W21" s="71"/>
    </row>
    <row r="22" spans="1:23" ht="15" customHeight="1">
      <c r="A22" s="266"/>
      <c r="B22" s="267"/>
      <c r="C22" s="268"/>
      <c r="D22" s="269"/>
      <c r="E22" s="269"/>
      <c r="F22" s="269"/>
      <c r="G22" s="267"/>
      <c r="H22" s="270"/>
      <c r="I22" s="271"/>
      <c r="J22" s="269"/>
      <c r="K22" s="269"/>
      <c r="L22" s="267"/>
      <c r="M22" s="270"/>
      <c r="N22" s="271"/>
      <c r="O22" s="271"/>
      <c r="P22" s="269"/>
      <c r="Q22" s="267"/>
      <c r="R22" s="270"/>
      <c r="S22" s="271"/>
      <c r="T22" s="271"/>
      <c r="U22" s="1107" t="s">
        <v>644</v>
      </c>
      <c r="V22" s="1107"/>
      <c r="W22" s="1107"/>
    </row>
    <row r="23" spans="1:23" s="9" customFormat="1" ht="21" customHeight="1" thickBot="1">
      <c r="A23" s="233" t="s">
        <v>267</v>
      </c>
      <c r="B23" s="234"/>
      <c r="C23" s="235" t="s">
        <v>254</v>
      </c>
      <c r="D23" s="236"/>
      <c r="E23" s="237"/>
      <c r="F23" s="1105" t="s">
        <v>727</v>
      </c>
      <c r="G23" s="1106"/>
      <c r="H23" s="1104">
        <f>D36+I36+N36+S36</f>
        <v>14950</v>
      </c>
      <c r="I23" s="1104"/>
      <c r="J23" s="1104"/>
      <c r="K23" s="238"/>
      <c r="L23" s="239"/>
      <c r="M23" s="182"/>
      <c r="N23" s="238"/>
      <c r="O23" s="238"/>
      <c r="P23" s="238"/>
      <c r="Q23" s="240"/>
      <c r="R23" s="182"/>
      <c r="S23" s="238"/>
      <c r="T23" s="238"/>
      <c r="U23" s="238"/>
      <c r="V23" s="1096">
        <f>名古屋市表紙!T29</f>
        <v>45778</v>
      </c>
      <c r="W23" s="1097"/>
    </row>
    <row r="24" spans="1:23" s="9" customFormat="1" ht="19.5" customHeight="1">
      <c r="A24" s="241" t="s">
        <v>232</v>
      </c>
      <c r="B24" s="242"/>
      <c r="C24" s="243"/>
      <c r="D24" s="244"/>
      <c r="E24" s="245" t="s">
        <v>322</v>
      </c>
      <c r="F24" s="178" t="s">
        <v>233</v>
      </c>
      <c r="G24" s="178"/>
      <c r="H24" s="247"/>
      <c r="I24" s="248"/>
      <c r="J24" s="246" t="s">
        <v>240</v>
      </c>
      <c r="K24" s="179" t="s">
        <v>236</v>
      </c>
      <c r="L24" s="178"/>
      <c r="M24" s="247"/>
      <c r="N24" s="248"/>
      <c r="O24" s="249" t="s">
        <v>240</v>
      </c>
      <c r="P24" s="179" t="s">
        <v>290</v>
      </c>
      <c r="Q24" s="178"/>
      <c r="R24" s="247"/>
      <c r="S24" s="248"/>
      <c r="T24" s="249" t="s">
        <v>240</v>
      </c>
      <c r="U24" s="250" t="s">
        <v>241</v>
      </c>
      <c r="V24" s="178"/>
      <c r="W24" s="251"/>
    </row>
    <row r="25" spans="1:23" s="8" customFormat="1" ht="18.75" customHeight="1">
      <c r="A25" s="252" t="s">
        <v>246</v>
      </c>
      <c r="B25" s="253" t="s">
        <v>433</v>
      </c>
      <c r="C25" s="254" t="s">
        <v>1866</v>
      </c>
      <c r="D25" s="211">
        <v>1450</v>
      </c>
      <c r="E25" s="299"/>
      <c r="F25" s="300"/>
      <c r="G25" s="257" t="s">
        <v>435</v>
      </c>
      <c r="H25" s="254"/>
      <c r="I25" s="212">
        <v>350</v>
      </c>
      <c r="J25" s="301"/>
      <c r="K25" s="256"/>
      <c r="L25" s="257" t="s">
        <v>698</v>
      </c>
      <c r="M25" s="254" t="s">
        <v>249</v>
      </c>
      <c r="N25" s="212"/>
      <c r="O25" s="301"/>
      <c r="P25" s="256"/>
      <c r="Q25" s="257" t="s">
        <v>1224</v>
      </c>
      <c r="R25" s="258"/>
      <c r="S25" s="212">
        <v>650</v>
      </c>
      <c r="T25" s="301"/>
      <c r="U25" s="259" t="s">
        <v>338</v>
      </c>
      <c r="V25" s="260"/>
      <c r="W25" s="261"/>
    </row>
    <row r="26" spans="1:23" s="8" customFormat="1" ht="18.75" customHeight="1">
      <c r="A26" s="252" t="s">
        <v>282</v>
      </c>
      <c r="B26" s="253" t="s">
        <v>434</v>
      </c>
      <c r="C26" s="254" t="s">
        <v>1751</v>
      </c>
      <c r="D26" s="211">
        <v>1350</v>
      </c>
      <c r="E26" s="299"/>
      <c r="F26" s="300"/>
      <c r="G26" s="257" t="s">
        <v>716</v>
      </c>
      <c r="H26" s="254"/>
      <c r="I26" s="212">
        <v>450</v>
      </c>
      <c r="J26" s="302"/>
      <c r="K26" s="256"/>
      <c r="L26" s="257" t="s">
        <v>582</v>
      </c>
      <c r="M26" s="254"/>
      <c r="N26" s="212">
        <v>400</v>
      </c>
      <c r="O26" s="302"/>
      <c r="P26" s="256"/>
      <c r="Q26" s="257" t="s">
        <v>2082</v>
      </c>
      <c r="R26" s="258"/>
      <c r="S26" s="212">
        <v>600</v>
      </c>
      <c r="T26" s="302"/>
      <c r="U26" s="259"/>
      <c r="V26" s="262" t="s">
        <v>1977</v>
      </c>
      <c r="W26" s="261"/>
    </row>
    <row r="27" spans="1:23" s="8" customFormat="1" ht="18.75" customHeight="1">
      <c r="A27" s="252"/>
      <c r="B27" s="253" t="s">
        <v>436</v>
      </c>
      <c r="C27" s="254" t="s">
        <v>1866</v>
      </c>
      <c r="D27" s="211">
        <v>1450</v>
      </c>
      <c r="E27" s="299"/>
      <c r="F27" s="300"/>
      <c r="G27" s="257" t="s">
        <v>536</v>
      </c>
      <c r="H27" s="254"/>
      <c r="I27" s="212">
        <v>650</v>
      </c>
      <c r="J27" s="302"/>
      <c r="K27" s="256"/>
      <c r="L27" s="257" t="s">
        <v>1224</v>
      </c>
      <c r="M27" s="254" t="s">
        <v>249</v>
      </c>
      <c r="N27" s="212"/>
      <c r="O27" s="302"/>
      <c r="P27" s="256"/>
      <c r="Q27" s="257" t="s">
        <v>560</v>
      </c>
      <c r="R27" s="258"/>
      <c r="S27" s="212">
        <v>200</v>
      </c>
      <c r="T27" s="302"/>
      <c r="U27" s="263"/>
      <c r="V27" s="262" t="s">
        <v>2076</v>
      </c>
      <c r="W27" s="261"/>
    </row>
    <row r="28" spans="1:23" s="8" customFormat="1" ht="18.75" customHeight="1">
      <c r="A28" s="252" t="s">
        <v>253</v>
      </c>
      <c r="B28" s="253" t="s">
        <v>437</v>
      </c>
      <c r="C28" s="254" t="s">
        <v>1866</v>
      </c>
      <c r="D28" s="211">
        <v>1400</v>
      </c>
      <c r="E28" s="299"/>
      <c r="F28" s="300"/>
      <c r="G28" s="257"/>
      <c r="H28" s="254"/>
      <c r="I28" s="212"/>
      <c r="J28" s="302"/>
      <c r="K28" s="256"/>
      <c r="L28" s="257" t="s">
        <v>2007</v>
      </c>
      <c r="M28" s="254" t="s">
        <v>249</v>
      </c>
      <c r="N28" s="212"/>
      <c r="O28" s="302"/>
      <c r="P28" s="256"/>
      <c r="Q28" s="257"/>
      <c r="R28" s="258"/>
      <c r="S28" s="212"/>
      <c r="T28" s="302"/>
      <c r="U28" s="263"/>
      <c r="V28" s="262" t="s">
        <v>2077</v>
      </c>
      <c r="W28" s="261"/>
    </row>
    <row r="29" spans="1:23" s="8" customFormat="1" ht="18.75" customHeight="1">
      <c r="A29" s="252"/>
      <c r="B29" s="253" t="s">
        <v>438</v>
      </c>
      <c r="C29" s="254" t="s">
        <v>1866</v>
      </c>
      <c r="D29" s="211">
        <v>1600</v>
      </c>
      <c r="E29" s="299"/>
      <c r="F29" s="300"/>
      <c r="G29" s="257"/>
      <c r="H29" s="254"/>
      <c r="I29" s="212"/>
      <c r="J29" s="302"/>
      <c r="K29" s="256"/>
      <c r="L29" s="257" t="s">
        <v>2008</v>
      </c>
      <c r="M29" s="254" t="s">
        <v>249</v>
      </c>
      <c r="N29" s="212"/>
      <c r="O29" s="302"/>
      <c r="P29" s="256"/>
      <c r="Q29" s="257"/>
      <c r="R29" s="258"/>
      <c r="S29" s="212"/>
      <c r="T29" s="302"/>
      <c r="U29" s="263"/>
      <c r="V29" s="452" t="s">
        <v>351</v>
      </c>
      <c r="W29" s="264"/>
    </row>
    <row r="30" spans="1:23" s="8" customFormat="1" ht="18.75" customHeight="1">
      <c r="A30" s="252" t="s">
        <v>339</v>
      </c>
      <c r="B30" s="253" t="s">
        <v>653</v>
      </c>
      <c r="C30" s="254" t="s">
        <v>1751</v>
      </c>
      <c r="D30" s="211">
        <v>1100</v>
      </c>
      <c r="E30" s="299"/>
      <c r="F30" s="300"/>
      <c r="G30" s="257"/>
      <c r="H30" s="254"/>
      <c r="I30" s="212"/>
      <c r="J30" s="302"/>
      <c r="K30" s="256"/>
      <c r="L30" s="257"/>
      <c r="M30" s="254"/>
      <c r="N30" s="212"/>
      <c r="O30" s="302"/>
      <c r="P30" s="256"/>
      <c r="Q30" s="257"/>
      <c r="R30" s="258"/>
      <c r="S30" s="212"/>
      <c r="T30" s="302"/>
      <c r="U30" s="263" t="s">
        <v>246</v>
      </c>
      <c r="V30" s="260" t="s">
        <v>1978</v>
      </c>
      <c r="W30" s="261"/>
    </row>
    <row r="31" spans="1:23" s="8" customFormat="1" ht="18.75" customHeight="1">
      <c r="A31" s="252"/>
      <c r="B31" s="253" t="s">
        <v>439</v>
      </c>
      <c r="C31" s="254" t="s">
        <v>1866</v>
      </c>
      <c r="D31" s="211">
        <v>1500</v>
      </c>
      <c r="E31" s="299"/>
      <c r="F31" s="300"/>
      <c r="G31" s="257"/>
      <c r="H31" s="254"/>
      <c r="I31" s="212"/>
      <c r="J31" s="302"/>
      <c r="K31" s="256"/>
      <c r="L31" s="257" t="s">
        <v>158</v>
      </c>
      <c r="M31" s="254" t="s">
        <v>249</v>
      </c>
      <c r="N31" s="212"/>
      <c r="O31" s="302"/>
      <c r="P31" s="256"/>
      <c r="Q31" s="257"/>
      <c r="R31" s="258"/>
      <c r="S31" s="212"/>
      <c r="T31" s="302"/>
      <c r="U31" s="263" t="s">
        <v>252</v>
      </c>
      <c r="V31" s="260" t="s">
        <v>1889</v>
      </c>
      <c r="W31" s="261"/>
    </row>
    <row r="32" spans="1:23" s="8" customFormat="1" ht="18.75" customHeight="1">
      <c r="A32" s="252"/>
      <c r="B32" s="253" t="s">
        <v>440</v>
      </c>
      <c r="C32" s="254" t="s">
        <v>1866</v>
      </c>
      <c r="D32" s="211">
        <v>1800</v>
      </c>
      <c r="E32" s="299"/>
      <c r="F32" s="300"/>
      <c r="G32" s="257"/>
      <c r="H32" s="254"/>
      <c r="I32" s="212"/>
      <c r="J32" s="302"/>
      <c r="K32" s="256"/>
      <c r="L32" s="257" t="s">
        <v>1225</v>
      </c>
      <c r="M32" s="254" t="s">
        <v>249</v>
      </c>
      <c r="N32" s="212"/>
      <c r="O32" s="302"/>
      <c r="P32" s="256"/>
      <c r="Q32" s="257"/>
      <c r="R32" s="258"/>
      <c r="S32" s="212"/>
      <c r="T32" s="302"/>
      <c r="U32" s="263" t="s">
        <v>253</v>
      </c>
      <c r="V32" s="260" t="s">
        <v>2031</v>
      </c>
      <c r="W32" s="261"/>
    </row>
    <row r="33" spans="1:23" s="8" customFormat="1" ht="18.75" customHeight="1">
      <c r="A33" s="252"/>
      <c r="B33" s="253"/>
      <c r="C33" s="254"/>
      <c r="D33" s="211"/>
      <c r="E33" s="299"/>
      <c r="F33" s="300"/>
      <c r="G33" s="257"/>
      <c r="H33" s="254"/>
      <c r="I33" s="212"/>
      <c r="J33" s="302"/>
      <c r="K33" s="256"/>
      <c r="L33" s="257"/>
      <c r="M33" s="254"/>
      <c r="N33" s="212"/>
      <c r="O33" s="302"/>
      <c r="P33" s="256"/>
      <c r="Q33" s="257"/>
      <c r="R33" s="258"/>
      <c r="S33" s="212"/>
      <c r="T33" s="302"/>
      <c r="U33" s="263" t="s">
        <v>339</v>
      </c>
      <c r="V33" s="260" t="s">
        <v>1964</v>
      </c>
      <c r="W33" s="261"/>
    </row>
    <row r="34" spans="1:23" s="8" customFormat="1" ht="18.75" customHeight="1">
      <c r="A34" s="252"/>
      <c r="B34" s="253"/>
      <c r="C34" s="254"/>
      <c r="D34" s="211"/>
      <c r="E34" s="299"/>
      <c r="F34" s="300"/>
      <c r="G34" s="257"/>
      <c r="H34" s="254"/>
      <c r="I34" s="212"/>
      <c r="J34" s="302"/>
      <c r="K34" s="256"/>
      <c r="L34" s="257"/>
      <c r="M34" s="254"/>
      <c r="N34" s="212"/>
      <c r="O34" s="302"/>
      <c r="P34" s="256"/>
      <c r="Q34" s="257"/>
      <c r="R34" s="258"/>
      <c r="S34" s="212"/>
      <c r="T34" s="302"/>
      <c r="U34" s="263"/>
      <c r="V34" s="262"/>
      <c r="W34" s="261"/>
    </row>
    <row r="35" spans="1:23" s="8" customFormat="1" ht="18.75" customHeight="1">
      <c r="A35" s="252"/>
      <c r="B35" s="253"/>
      <c r="C35" s="254"/>
      <c r="D35" s="211"/>
      <c r="E35" s="299"/>
      <c r="F35" s="300"/>
      <c r="G35" s="257"/>
      <c r="H35" s="254"/>
      <c r="I35" s="212"/>
      <c r="J35" s="265"/>
      <c r="K35" s="256"/>
      <c r="L35" s="257"/>
      <c r="M35" s="254"/>
      <c r="N35" s="212"/>
      <c r="O35" s="255"/>
      <c r="P35" s="256"/>
      <c r="Q35" s="257"/>
      <c r="R35" s="258"/>
      <c r="S35" s="212"/>
      <c r="T35" s="255"/>
      <c r="U35" s="263"/>
      <c r="V35" s="260"/>
      <c r="W35" s="261"/>
    </row>
    <row r="36" spans="1:23" s="8" customFormat="1" ht="19.5" customHeight="1" thickBot="1">
      <c r="A36" s="1098">
        <f>COUNTA(B25:B35)</f>
        <v>8</v>
      </c>
      <c r="B36" s="1099"/>
      <c r="C36" s="1100"/>
      <c r="D36" s="170">
        <f>SUM(D25:D35)</f>
        <v>11650</v>
      </c>
      <c r="E36" s="337">
        <f>SUM(E25:E35)</f>
        <v>0</v>
      </c>
      <c r="F36" s="1102">
        <f>COUNTA(G25:G35)</f>
        <v>3</v>
      </c>
      <c r="G36" s="1102"/>
      <c r="H36" s="1103"/>
      <c r="I36" s="105">
        <f>SUM(I25:I35)</f>
        <v>1450</v>
      </c>
      <c r="J36" s="297">
        <f>SUM(J25:J35)</f>
        <v>0</v>
      </c>
      <c r="K36" s="1101">
        <f>COUNTA(L25:L35)</f>
        <v>7</v>
      </c>
      <c r="L36" s="1102"/>
      <c r="M36" s="1103"/>
      <c r="N36" s="105">
        <f>SUM(N25:N35)</f>
        <v>400</v>
      </c>
      <c r="O36" s="297">
        <f>SUM(O25:O35)</f>
        <v>0</v>
      </c>
      <c r="P36" s="1101">
        <f>COUNTA(Q25:Q35)</f>
        <v>3</v>
      </c>
      <c r="Q36" s="1102"/>
      <c r="R36" s="1103"/>
      <c r="S36" s="105">
        <f>SUM(S25:S35)</f>
        <v>1450</v>
      </c>
      <c r="T36" s="298">
        <f>SUM(T25:T35)</f>
        <v>0</v>
      </c>
      <c r="U36" s="80"/>
      <c r="V36" s="70"/>
      <c r="W36" s="71"/>
    </row>
  </sheetData>
  <mergeCells count="22">
    <mergeCell ref="U5:W5"/>
    <mergeCell ref="C1:G2"/>
    <mergeCell ref="C3:G4"/>
    <mergeCell ref="J1:L2"/>
    <mergeCell ref="F21:H21"/>
    <mergeCell ref="U2:W4"/>
    <mergeCell ref="O1:T4"/>
    <mergeCell ref="J3:L4"/>
    <mergeCell ref="H6:J6"/>
    <mergeCell ref="V6:W6"/>
    <mergeCell ref="F6:G6"/>
    <mergeCell ref="V23:W23"/>
    <mergeCell ref="A36:C36"/>
    <mergeCell ref="A21:C21"/>
    <mergeCell ref="K21:M21"/>
    <mergeCell ref="F36:H36"/>
    <mergeCell ref="K36:M36"/>
    <mergeCell ref="P36:R36"/>
    <mergeCell ref="H23:J23"/>
    <mergeCell ref="F23:G23"/>
    <mergeCell ref="U22:W22"/>
    <mergeCell ref="P21:R21"/>
  </mergeCells>
  <phoneticPr fontId="5"/>
  <dataValidations count="1">
    <dataValidation type="whole" operator="lessThanOrEqual" showInputMessage="1" showErrorMessage="1" sqref="E8:E19 J8:J19 O8:O19 E25:E34 T25:T34 O25:O34 J25:J34 T8:T19" xr:uid="{00000000-0002-0000-0600-000000000000}">
      <formula1>D8</formula1>
    </dataValidation>
  </dataValidations>
  <hyperlinks>
    <hyperlink ref="U5:W5" location="名古屋市表紙!A1" display="名古屋市表紙へ戻る" xr:uid="{00000000-0004-0000-0600-000000000000}"/>
    <hyperlink ref="U22:W22" location="名古屋市表紙!A1" display="名古屋市表紙へ戻る" xr:uid="{00000000-0004-0000-0600-000001000000}"/>
  </hyperlinks>
  <printOptions horizontalCentered="1" verticalCentered="1"/>
  <pageMargins left="0.59055118110236227" right="0.59055118110236227" top="0.32" bottom="0.37" header="0.19685039370078741" footer="0.19685039370078741"/>
  <pageSetup paperSize="9" scale="85" firstPageNumber="7" orientation="landscape" useFirstPageNumber="1" horizontalDpi="4294967292" verticalDpi="400" r:id="rId1"/>
  <headerFooter alignWithMargins="0">
    <oddFooter xml:space="preserve">&amp;C－&amp;P－&amp;R中日興業（株）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7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08">
        <f>名古屋市表紙!C1</f>
        <v>0</v>
      </c>
      <c r="D1" s="1108"/>
      <c r="E1" s="1108"/>
      <c r="F1" s="1108"/>
      <c r="G1" s="1109"/>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10"/>
      <c r="D2" s="1110"/>
      <c r="E2" s="1110"/>
      <c r="F2" s="1110"/>
      <c r="G2" s="1111"/>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7">
        <f>E36+J36+O36+T36</f>
        <v>0</v>
      </c>
      <c r="K3" s="1137"/>
      <c r="L3" s="1138"/>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9"/>
      <c r="K4" s="1139"/>
      <c r="L4" s="1140"/>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269</v>
      </c>
      <c r="B6" s="234"/>
      <c r="C6" s="235" t="s">
        <v>245</v>
      </c>
      <c r="D6" s="236"/>
      <c r="E6" s="237"/>
      <c r="F6" s="1105" t="s">
        <v>727</v>
      </c>
      <c r="G6" s="1106"/>
      <c r="H6" s="1104">
        <f>D36+I36+N36+S36</f>
        <v>27750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322</v>
      </c>
      <c r="F7" s="179" t="s">
        <v>233</v>
      </c>
      <c r="G7" s="178"/>
      <c r="H7" s="247"/>
      <c r="I7" s="248"/>
      <c r="J7" s="246" t="s">
        <v>240</v>
      </c>
      <c r="K7" s="179" t="s">
        <v>236</v>
      </c>
      <c r="L7" s="178"/>
      <c r="M7" s="247"/>
      <c r="N7" s="248"/>
      <c r="O7" s="249" t="s">
        <v>240</v>
      </c>
      <c r="P7" s="179" t="s">
        <v>283</v>
      </c>
      <c r="Q7" s="178"/>
      <c r="R7" s="247"/>
      <c r="S7" s="248"/>
      <c r="T7" s="249" t="s">
        <v>240</v>
      </c>
      <c r="U7" s="250" t="s">
        <v>241</v>
      </c>
      <c r="V7" s="178"/>
      <c r="W7" s="251"/>
    </row>
    <row r="8" spans="1:23" s="8" customFormat="1" ht="18.75" customHeight="1">
      <c r="A8" s="252"/>
      <c r="B8" s="253" t="s">
        <v>369</v>
      </c>
      <c r="C8" s="254" t="s">
        <v>1866</v>
      </c>
      <c r="D8" s="211">
        <v>2100</v>
      </c>
      <c r="E8" s="299"/>
      <c r="F8" s="300"/>
      <c r="G8" s="257" t="s">
        <v>369</v>
      </c>
      <c r="H8" s="254"/>
      <c r="I8" s="212">
        <v>600</v>
      </c>
      <c r="J8" s="301"/>
      <c r="K8" s="256"/>
      <c r="L8" s="257" t="s">
        <v>369</v>
      </c>
      <c r="M8" s="254"/>
      <c r="N8" s="212">
        <v>250</v>
      </c>
      <c r="O8" s="301"/>
      <c r="P8" s="256"/>
      <c r="Q8" s="257" t="s">
        <v>561</v>
      </c>
      <c r="R8" s="258"/>
      <c r="S8" s="212">
        <v>400</v>
      </c>
      <c r="T8" s="301"/>
      <c r="U8" s="263"/>
      <c r="V8" s="260"/>
      <c r="W8" s="261"/>
    </row>
    <row r="9" spans="1:23" s="8" customFormat="1" ht="18.75" customHeight="1">
      <c r="A9" s="252" t="s">
        <v>246</v>
      </c>
      <c r="B9" s="253" t="s">
        <v>372</v>
      </c>
      <c r="C9" s="254" t="s">
        <v>1865</v>
      </c>
      <c r="D9" s="211">
        <v>3950</v>
      </c>
      <c r="E9" s="299"/>
      <c r="F9" s="300"/>
      <c r="G9" s="257" t="s">
        <v>537</v>
      </c>
      <c r="H9" s="254"/>
      <c r="I9" s="212">
        <v>500</v>
      </c>
      <c r="J9" s="302"/>
      <c r="K9" s="256"/>
      <c r="L9" s="257" t="s">
        <v>538</v>
      </c>
      <c r="M9" s="254"/>
      <c r="N9" s="212">
        <v>250</v>
      </c>
      <c r="O9" s="302"/>
      <c r="P9" s="256"/>
      <c r="Q9" s="257" t="s">
        <v>51</v>
      </c>
      <c r="R9" s="258"/>
      <c r="S9" s="212">
        <v>800</v>
      </c>
      <c r="T9" s="302"/>
      <c r="U9" s="259" t="s">
        <v>284</v>
      </c>
      <c r="V9" s="260"/>
      <c r="W9" s="261"/>
    </row>
    <row r="10" spans="1:23" s="8" customFormat="1" ht="18.75" customHeight="1">
      <c r="A10" s="252"/>
      <c r="B10" s="253" t="s">
        <v>373</v>
      </c>
      <c r="C10" s="254" t="s">
        <v>1866</v>
      </c>
      <c r="D10" s="211">
        <v>2800</v>
      </c>
      <c r="E10" s="299"/>
      <c r="F10" s="300"/>
      <c r="G10" s="257" t="s">
        <v>610</v>
      </c>
      <c r="H10" s="254"/>
      <c r="I10" s="212">
        <v>650</v>
      </c>
      <c r="J10" s="302"/>
      <c r="K10" s="256"/>
      <c r="L10" s="257" t="s">
        <v>1646</v>
      </c>
      <c r="M10" s="254" t="s">
        <v>249</v>
      </c>
      <c r="N10" s="212"/>
      <c r="O10" s="302"/>
      <c r="P10" s="256"/>
      <c r="Q10" s="257" t="s">
        <v>562</v>
      </c>
      <c r="R10" s="258"/>
      <c r="S10" s="212">
        <v>400</v>
      </c>
      <c r="T10" s="302"/>
      <c r="U10" s="263"/>
      <c r="V10" s="262" t="s">
        <v>2032</v>
      </c>
      <c r="W10" s="274"/>
    </row>
    <row r="11" spans="1:23" s="8" customFormat="1" ht="18.75" customHeight="1">
      <c r="A11" s="252"/>
      <c r="B11" s="253" t="s">
        <v>374</v>
      </c>
      <c r="C11" s="254" t="s">
        <v>1866</v>
      </c>
      <c r="D11" s="211">
        <v>2100</v>
      </c>
      <c r="E11" s="299"/>
      <c r="F11" s="300"/>
      <c r="G11" s="257" t="s">
        <v>381</v>
      </c>
      <c r="H11" s="254"/>
      <c r="I11" s="212">
        <v>550</v>
      </c>
      <c r="J11" s="302"/>
      <c r="K11" s="256"/>
      <c r="L11" s="257" t="s">
        <v>674</v>
      </c>
      <c r="M11" s="254" t="s">
        <v>1143</v>
      </c>
      <c r="N11" s="212"/>
      <c r="O11" s="302"/>
      <c r="P11" s="256"/>
      <c r="Q11" s="257" t="s">
        <v>563</v>
      </c>
      <c r="R11" s="258"/>
      <c r="S11" s="212">
        <v>500</v>
      </c>
      <c r="T11" s="302"/>
      <c r="U11" s="263"/>
      <c r="V11" s="262"/>
      <c r="W11" s="274"/>
    </row>
    <row r="12" spans="1:23" s="8" customFormat="1" ht="18.75" customHeight="1">
      <c r="A12" s="252"/>
      <c r="B12" s="253" t="s">
        <v>376</v>
      </c>
      <c r="C12" s="254" t="s">
        <v>1866</v>
      </c>
      <c r="D12" s="211">
        <v>1700</v>
      </c>
      <c r="E12" s="299"/>
      <c r="F12" s="300"/>
      <c r="G12" s="257"/>
      <c r="H12" s="254"/>
      <c r="I12" s="212"/>
      <c r="J12" s="302"/>
      <c r="K12" s="256"/>
      <c r="L12" s="257" t="s">
        <v>675</v>
      </c>
      <c r="M12" s="254" t="s">
        <v>1143</v>
      </c>
      <c r="N12" s="212"/>
      <c r="O12" s="302"/>
      <c r="P12" s="256"/>
      <c r="Q12" s="257" t="s">
        <v>564</v>
      </c>
      <c r="R12" s="258"/>
      <c r="S12" s="212">
        <v>250</v>
      </c>
      <c r="T12" s="302"/>
      <c r="U12" s="263"/>
      <c r="W12" s="274"/>
    </row>
    <row r="13" spans="1:23" s="8" customFormat="1" ht="18.75" customHeight="1">
      <c r="A13" s="252"/>
      <c r="B13" s="253" t="s">
        <v>377</v>
      </c>
      <c r="C13" s="254" t="s">
        <v>1866</v>
      </c>
      <c r="D13" s="211">
        <v>1000</v>
      </c>
      <c r="E13" s="299"/>
      <c r="F13" s="300"/>
      <c r="G13" s="257"/>
      <c r="H13" s="254"/>
      <c r="I13" s="212"/>
      <c r="J13" s="302"/>
      <c r="K13" s="256"/>
      <c r="L13" s="257" t="s">
        <v>699</v>
      </c>
      <c r="M13" s="254" t="s">
        <v>1143</v>
      </c>
      <c r="N13" s="212"/>
      <c r="O13" s="302"/>
      <c r="P13" s="256"/>
      <c r="Q13" s="257"/>
      <c r="R13" s="258"/>
      <c r="S13" s="212"/>
      <c r="T13" s="302"/>
      <c r="U13" s="263"/>
      <c r="V13" s="260"/>
      <c r="W13" s="261"/>
    </row>
    <row r="14" spans="1:23" s="8" customFormat="1" ht="18.75" customHeight="1">
      <c r="A14" s="252"/>
      <c r="B14" s="253" t="s">
        <v>379</v>
      </c>
      <c r="C14" s="254" t="s">
        <v>1866</v>
      </c>
      <c r="D14" s="211">
        <v>1850</v>
      </c>
      <c r="E14" s="299"/>
      <c r="F14" s="300"/>
      <c r="G14" s="257"/>
      <c r="H14" s="254"/>
      <c r="I14" s="212"/>
      <c r="J14" s="302"/>
      <c r="K14" s="256"/>
      <c r="L14" s="257" t="s">
        <v>700</v>
      </c>
      <c r="M14" s="254" t="s">
        <v>1143</v>
      </c>
      <c r="N14" s="212"/>
      <c r="O14" s="302"/>
      <c r="P14" s="256"/>
      <c r="Q14" s="257"/>
      <c r="R14" s="258"/>
      <c r="S14" s="212"/>
      <c r="T14" s="302"/>
      <c r="U14" s="263" t="s">
        <v>246</v>
      </c>
      <c r="V14" s="260" t="s">
        <v>2033</v>
      </c>
      <c r="W14" s="261"/>
    </row>
    <row r="15" spans="1:23" s="8" customFormat="1" ht="18.75" customHeight="1">
      <c r="A15" s="252"/>
      <c r="B15" s="253" t="s">
        <v>380</v>
      </c>
      <c r="C15" s="254" t="s">
        <v>729</v>
      </c>
      <c r="D15" s="211">
        <v>1400</v>
      </c>
      <c r="E15" s="299"/>
      <c r="F15" s="300"/>
      <c r="G15" s="257"/>
      <c r="H15" s="254"/>
      <c r="I15" s="212"/>
      <c r="J15" s="302"/>
      <c r="K15" s="256"/>
      <c r="L15" s="257" t="s">
        <v>676</v>
      </c>
      <c r="M15" s="254" t="s">
        <v>1143</v>
      </c>
      <c r="N15" s="212"/>
      <c r="O15" s="302"/>
      <c r="P15" s="256"/>
      <c r="Q15" s="257"/>
      <c r="R15" s="258"/>
      <c r="S15" s="212"/>
      <c r="T15" s="302"/>
      <c r="U15" s="263"/>
      <c r="V15" s="260" t="s">
        <v>2034</v>
      </c>
      <c r="W15" s="261"/>
    </row>
    <row r="16" spans="1:23" s="8" customFormat="1" ht="18.75" customHeight="1">
      <c r="A16" s="252"/>
      <c r="B16" s="253" t="s">
        <v>381</v>
      </c>
      <c r="C16" s="254" t="s">
        <v>1866</v>
      </c>
      <c r="D16" s="211">
        <v>1600</v>
      </c>
      <c r="E16" s="299"/>
      <c r="F16" s="300"/>
      <c r="G16" s="257"/>
      <c r="H16" s="254"/>
      <c r="I16" s="212"/>
      <c r="J16" s="302"/>
      <c r="K16" s="256"/>
      <c r="L16" s="257" t="s">
        <v>677</v>
      </c>
      <c r="M16" s="254" t="s">
        <v>1143</v>
      </c>
      <c r="N16" s="212"/>
      <c r="O16" s="302"/>
      <c r="P16" s="256"/>
      <c r="Q16" s="257"/>
      <c r="R16" s="258"/>
      <c r="S16" s="212"/>
      <c r="T16" s="302"/>
      <c r="U16" s="263"/>
      <c r="V16" s="260"/>
      <c r="W16" s="261"/>
    </row>
    <row r="17" spans="1:23" s="8" customFormat="1" ht="18.75" customHeight="1">
      <c r="A17" s="252"/>
      <c r="B17" s="253" t="s">
        <v>382</v>
      </c>
      <c r="C17" s="254" t="s">
        <v>1866</v>
      </c>
      <c r="D17" s="211">
        <v>3900</v>
      </c>
      <c r="E17" s="299"/>
      <c r="F17" s="300"/>
      <c r="G17" s="257"/>
      <c r="H17" s="254"/>
      <c r="I17" s="212"/>
      <c r="J17" s="302"/>
      <c r="K17" s="256"/>
      <c r="L17" s="257" t="s">
        <v>678</v>
      </c>
      <c r="M17" s="254" t="s">
        <v>1143</v>
      </c>
      <c r="N17" s="212"/>
      <c r="O17" s="302"/>
      <c r="P17" s="256"/>
      <c r="Q17" s="257"/>
      <c r="R17" s="258"/>
      <c r="S17" s="212"/>
      <c r="T17" s="302"/>
      <c r="U17" s="263"/>
      <c r="V17" s="260"/>
      <c r="W17" s="261"/>
    </row>
    <row r="18" spans="1:23" s="8" customFormat="1" ht="18.75" customHeight="1">
      <c r="A18" s="252"/>
      <c r="B18" s="253" t="s">
        <v>383</v>
      </c>
      <c r="C18" s="254" t="s">
        <v>729</v>
      </c>
      <c r="D18" s="211">
        <v>200</v>
      </c>
      <c r="E18" s="299"/>
      <c r="F18" s="300"/>
      <c r="G18" s="257"/>
      <c r="H18" s="254"/>
      <c r="I18" s="212"/>
      <c r="J18" s="302"/>
      <c r="K18" s="256"/>
      <c r="L18" s="257" t="s">
        <v>679</v>
      </c>
      <c r="M18" s="254" t="s">
        <v>1143</v>
      </c>
      <c r="N18" s="212"/>
      <c r="O18" s="302"/>
      <c r="P18" s="256"/>
      <c r="Q18" s="257"/>
      <c r="R18" s="258"/>
      <c r="S18" s="212"/>
      <c r="T18" s="302"/>
      <c r="U18" s="263"/>
      <c r="V18" s="260"/>
      <c r="W18" s="261"/>
    </row>
    <row r="19" spans="1:23" s="8" customFormat="1" ht="18.75" customHeight="1">
      <c r="A19" s="252"/>
      <c r="B19" s="253"/>
      <c r="C19" s="254"/>
      <c r="D19" s="211"/>
      <c r="E19" s="299"/>
      <c r="F19" s="300"/>
      <c r="G19" s="257"/>
      <c r="H19" s="254"/>
      <c r="I19" s="212"/>
      <c r="J19" s="302"/>
      <c r="K19" s="256"/>
      <c r="L19" s="257" t="s">
        <v>1919</v>
      </c>
      <c r="M19" s="254" t="s">
        <v>1143</v>
      </c>
      <c r="N19" s="212"/>
      <c r="O19" s="302"/>
      <c r="P19" s="256"/>
      <c r="Q19" s="257"/>
      <c r="R19" s="258"/>
      <c r="S19" s="212"/>
      <c r="T19" s="302"/>
      <c r="U19" s="263"/>
      <c r="V19" s="260"/>
      <c r="W19" s="261"/>
    </row>
    <row r="20" spans="1:23" s="8" customFormat="1" ht="18.75" customHeight="1">
      <c r="A20" s="252"/>
      <c r="B20" s="253"/>
      <c r="C20" s="254"/>
      <c r="D20" s="211"/>
      <c r="E20" s="299"/>
      <c r="F20" s="300"/>
      <c r="G20" s="257"/>
      <c r="H20" s="254"/>
      <c r="I20" s="212"/>
      <c r="J20" s="302"/>
      <c r="K20" s="256"/>
      <c r="L20" s="257"/>
      <c r="M20" s="254"/>
      <c r="N20" s="212"/>
      <c r="O20" s="302"/>
      <c r="P20" s="256"/>
      <c r="Q20" s="257"/>
      <c r="R20" s="258"/>
      <c r="S20" s="212"/>
      <c r="T20" s="302"/>
      <c r="U20" s="263"/>
      <c r="V20" s="260"/>
      <c r="W20" s="261"/>
    </row>
    <row r="21" spans="1:23" s="8" customFormat="1" ht="18.75" customHeight="1">
      <c r="A21" s="252"/>
      <c r="B21" s="253"/>
      <c r="C21" s="254"/>
      <c r="D21" s="211"/>
      <c r="E21" s="299"/>
      <c r="F21" s="300"/>
      <c r="G21" s="257"/>
      <c r="H21" s="254"/>
      <c r="I21" s="212"/>
      <c r="J21" s="302"/>
      <c r="K21" s="256"/>
      <c r="L21" s="257"/>
      <c r="M21" s="254"/>
      <c r="N21" s="212"/>
      <c r="O21" s="302"/>
      <c r="P21" s="256"/>
      <c r="Q21" s="257"/>
      <c r="R21" s="258"/>
      <c r="S21" s="212"/>
      <c r="T21" s="302"/>
      <c r="U21" s="263"/>
      <c r="V21" s="262"/>
      <c r="W21" s="261"/>
    </row>
    <row r="22" spans="1:23" s="8" customFormat="1" ht="18.75" customHeight="1">
      <c r="A22" s="252"/>
      <c r="B22" s="253"/>
      <c r="C22" s="254"/>
      <c r="D22" s="211"/>
      <c r="E22" s="299"/>
      <c r="F22" s="300"/>
      <c r="G22" s="257"/>
      <c r="H22" s="254"/>
      <c r="I22" s="212"/>
      <c r="J22" s="302"/>
      <c r="K22" s="256"/>
      <c r="L22" s="257"/>
      <c r="M22" s="254"/>
      <c r="N22" s="212"/>
      <c r="O22" s="302"/>
      <c r="P22" s="256"/>
      <c r="Q22" s="257"/>
      <c r="R22" s="258"/>
      <c r="S22" s="212"/>
      <c r="T22" s="302"/>
      <c r="U22" s="263"/>
      <c r="V22" s="275"/>
      <c r="W22" s="261"/>
    </row>
    <row r="23" spans="1:23" s="8" customFormat="1" ht="18.75" customHeight="1">
      <c r="A23" s="252"/>
      <c r="B23" s="253"/>
      <c r="C23" s="254"/>
      <c r="D23" s="211"/>
      <c r="E23" s="299"/>
      <c r="F23" s="300"/>
      <c r="G23" s="257"/>
      <c r="H23" s="254"/>
      <c r="I23" s="212"/>
      <c r="J23" s="302"/>
      <c r="K23" s="256"/>
      <c r="L23" s="257"/>
      <c r="M23" s="254"/>
      <c r="N23" s="212"/>
      <c r="O23" s="302"/>
      <c r="P23" s="256"/>
      <c r="Q23" s="257"/>
      <c r="R23" s="258"/>
      <c r="S23" s="212"/>
      <c r="T23" s="302"/>
      <c r="U23" s="263"/>
      <c r="V23" s="262"/>
      <c r="W23" s="261"/>
    </row>
    <row r="24" spans="1:23" s="8" customFormat="1" ht="18.75" customHeight="1">
      <c r="A24" s="252"/>
      <c r="B24" s="253"/>
      <c r="C24" s="254"/>
      <c r="D24" s="211"/>
      <c r="E24" s="299"/>
      <c r="F24" s="300"/>
      <c r="G24" s="257"/>
      <c r="H24" s="254"/>
      <c r="I24" s="212"/>
      <c r="J24" s="302"/>
      <c r="K24" s="256"/>
      <c r="L24" s="257"/>
      <c r="M24" s="254"/>
      <c r="N24" s="212"/>
      <c r="O24" s="302"/>
      <c r="P24" s="256"/>
      <c r="Q24" s="257"/>
      <c r="R24" s="258"/>
      <c r="S24" s="212"/>
      <c r="T24" s="302"/>
      <c r="U24" s="263"/>
      <c r="V24" s="262"/>
      <c r="W24" s="261"/>
    </row>
    <row r="25" spans="1:23" s="8" customFormat="1" ht="18.75" customHeight="1">
      <c r="A25" s="252"/>
      <c r="B25" s="253"/>
      <c r="C25" s="254"/>
      <c r="D25" s="211"/>
      <c r="E25" s="299"/>
      <c r="F25" s="256"/>
      <c r="G25" s="257"/>
      <c r="H25" s="254"/>
      <c r="I25" s="212"/>
      <c r="J25" s="265"/>
      <c r="K25" s="256"/>
      <c r="L25" s="257"/>
      <c r="M25" s="254"/>
      <c r="N25" s="212"/>
      <c r="O25" s="255"/>
      <c r="P25" s="256"/>
      <c r="Q25" s="257"/>
      <c r="R25" s="258"/>
      <c r="S25" s="212"/>
      <c r="T25" s="255"/>
      <c r="U25" s="263"/>
      <c r="V25" s="275"/>
      <c r="W25" s="261"/>
    </row>
    <row r="26" spans="1:23" s="8" customFormat="1" ht="18.75" customHeight="1">
      <c r="A26" s="252"/>
      <c r="B26" s="253"/>
      <c r="C26" s="254"/>
      <c r="D26" s="211"/>
      <c r="E26" s="299"/>
      <c r="F26" s="256"/>
      <c r="G26" s="257"/>
      <c r="H26" s="254"/>
      <c r="I26" s="212"/>
      <c r="J26" s="265"/>
      <c r="K26" s="256"/>
      <c r="L26" s="257"/>
      <c r="M26" s="254"/>
      <c r="N26" s="212"/>
      <c r="O26" s="255"/>
      <c r="P26" s="256"/>
      <c r="Q26" s="257"/>
      <c r="R26" s="258"/>
      <c r="S26" s="212"/>
      <c r="T26" s="255"/>
      <c r="U26" s="263"/>
      <c r="V26" s="260"/>
      <c r="W26" s="261"/>
    </row>
    <row r="27" spans="1:23" s="8" customFormat="1" ht="18.75" customHeight="1">
      <c r="A27" s="252"/>
      <c r="B27" s="253"/>
      <c r="C27" s="254"/>
      <c r="D27" s="211"/>
      <c r="E27" s="299"/>
      <c r="F27" s="256"/>
      <c r="G27" s="257"/>
      <c r="H27" s="254"/>
      <c r="I27" s="212"/>
      <c r="J27" s="265"/>
      <c r="K27" s="256"/>
      <c r="L27" s="257"/>
      <c r="M27" s="254"/>
      <c r="N27" s="212"/>
      <c r="O27" s="255"/>
      <c r="P27" s="256"/>
      <c r="Q27" s="257"/>
      <c r="R27" s="258"/>
      <c r="S27" s="212"/>
      <c r="T27" s="255"/>
      <c r="U27" s="263"/>
      <c r="V27" s="260"/>
      <c r="W27" s="261"/>
    </row>
    <row r="28" spans="1:23" s="8" customFormat="1" ht="18.75" customHeight="1">
      <c r="A28" s="252"/>
      <c r="B28" s="253"/>
      <c r="C28" s="254"/>
      <c r="D28" s="211"/>
      <c r="E28" s="299"/>
      <c r="F28" s="256"/>
      <c r="G28" s="257"/>
      <c r="H28" s="254"/>
      <c r="I28" s="212"/>
      <c r="J28" s="265"/>
      <c r="K28" s="256"/>
      <c r="L28" s="257"/>
      <c r="M28" s="254"/>
      <c r="N28" s="212"/>
      <c r="O28" s="255"/>
      <c r="P28" s="256"/>
      <c r="Q28" s="257"/>
      <c r="R28" s="258"/>
      <c r="S28" s="212"/>
      <c r="T28" s="255"/>
      <c r="U28" s="263"/>
      <c r="V28" s="260"/>
      <c r="W28" s="261"/>
    </row>
    <row r="29" spans="1:23" s="8" customFormat="1" ht="18.75" customHeight="1">
      <c r="A29" s="252"/>
      <c r="B29" s="253"/>
      <c r="C29" s="254"/>
      <c r="D29" s="211"/>
      <c r="E29" s="299"/>
      <c r="F29" s="256"/>
      <c r="G29" s="257"/>
      <c r="H29" s="254"/>
      <c r="I29" s="212"/>
      <c r="J29" s="265"/>
      <c r="K29" s="256"/>
      <c r="L29" s="257"/>
      <c r="M29" s="254"/>
      <c r="N29" s="212"/>
      <c r="O29" s="255"/>
      <c r="P29" s="256"/>
      <c r="Q29" s="257"/>
      <c r="R29" s="258"/>
      <c r="S29" s="212"/>
      <c r="T29" s="255"/>
      <c r="U29" s="263"/>
      <c r="V29" s="260"/>
      <c r="W29" s="261"/>
    </row>
    <row r="30" spans="1:23" s="8" customFormat="1" ht="18.75" customHeight="1">
      <c r="A30" s="252"/>
      <c r="B30" s="253"/>
      <c r="C30" s="254"/>
      <c r="D30" s="211"/>
      <c r="E30" s="299"/>
      <c r="F30" s="256"/>
      <c r="G30" s="257"/>
      <c r="H30" s="254"/>
      <c r="I30" s="212"/>
      <c r="J30" s="265"/>
      <c r="K30" s="256"/>
      <c r="L30" s="257"/>
      <c r="M30" s="254"/>
      <c r="N30" s="212"/>
      <c r="O30" s="255"/>
      <c r="P30" s="256"/>
      <c r="Q30" s="257"/>
      <c r="R30" s="258"/>
      <c r="S30" s="212"/>
      <c r="T30" s="255"/>
      <c r="U30" s="263"/>
      <c r="V30" s="260"/>
      <c r="W30" s="261"/>
    </row>
    <row r="31" spans="1:23" s="8" customFormat="1" ht="18.75" customHeight="1">
      <c r="A31" s="252"/>
      <c r="B31" s="253"/>
      <c r="C31" s="254"/>
      <c r="D31" s="211"/>
      <c r="E31" s="299"/>
      <c r="F31" s="256"/>
      <c r="G31" s="257"/>
      <c r="H31" s="254"/>
      <c r="I31" s="212"/>
      <c r="J31" s="265"/>
      <c r="K31" s="256"/>
      <c r="L31" s="257"/>
      <c r="M31" s="254"/>
      <c r="N31" s="212"/>
      <c r="O31" s="255"/>
      <c r="P31" s="256"/>
      <c r="Q31" s="257"/>
      <c r="R31" s="258"/>
      <c r="S31" s="212"/>
      <c r="T31" s="255"/>
      <c r="U31" s="263"/>
      <c r="V31" s="260"/>
      <c r="W31" s="261"/>
    </row>
    <row r="32" spans="1:23" s="8" customFormat="1" ht="18.75" customHeight="1">
      <c r="A32" s="252"/>
      <c r="B32" s="253"/>
      <c r="C32" s="254"/>
      <c r="D32" s="211"/>
      <c r="E32" s="299"/>
      <c r="F32" s="256"/>
      <c r="G32" s="257"/>
      <c r="H32" s="254"/>
      <c r="I32" s="212"/>
      <c r="J32" s="265"/>
      <c r="K32" s="256"/>
      <c r="L32" s="257"/>
      <c r="M32" s="254"/>
      <c r="N32" s="212"/>
      <c r="O32" s="255"/>
      <c r="P32" s="256"/>
      <c r="Q32" s="257"/>
      <c r="R32" s="258"/>
      <c r="S32" s="212"/>
      <c r="T32" s="255"/>
      <c r="U32" s="263"/>
      <c r="V32" s="260"/>
      <c r="W32" s="261"/>
    </row>
    <row r="33" spans="1:23" s="8" customFormat="1" ht="18.75" customHeight="1">
      <c r="A33" s="252"/>
      <c r="B33" s="253"/>
      <c r="C33" s="254"/>
      <c r="D33" s="211"/>
      <c r="E33" s="299"/>
      <c r="F33" s="256"/>
      <c r="G33" s="257"/>
      <c r="H33" s="254"/>
      <c r="I33" s="212"/>
      <c r="J33" s="265"/>
      <c r="K33" s="256"/>
      <c r="L33" s="257"/>
      <c r="M33" s="254"/>
      <c r="N33" s="212"/>
      <c r="O33" s="255"/>
      <c r="P33" s="256"/>
      <c r="Q33" s="257"/>
      <c r="R33" s="258"/>
      <c r="S33" s="212"/>
      <c r="T33" s="255"/>
      <c r="U33" s="263"/>
      <c r="V33" s="260"/>
      <c r="W33" s="261"/>
    </row>
    <row r="34" spans="1:23" s="8" customFormat="1" ht="18.75" customHeight="1">
      <c r="A34" s="252"/>
      <c r="B34" s="253"/>
      <c r="C34" s="254"/>
      <c r="D34" s="211"/>
      <c r="E34" s="299"/>
      <c r="F34" s="256"/>
      <c r="G34" s="257"/>
      <c r="H34" s="254"/>
      <c r="I34" s="212"/>
      <c r="J34" s="265"/>
      <c r="K34" s="256"/>
      <c r="L34" s="257"/>
      <c r="M34" s="254"/>
      <c r="N34" s="212"/>
      <c r="O34" s="255"/>
      <c r="P34" s="256"/>
      <c r="Q34" s="257"/>
      <c r="R34" s="258"/>
      <c r="S34" s="212"/>
      <c r="T34" s="255"/>
      <c r="U34" s="263"/>
      <c r="V34" s="260"/>
      <c r="W34" s="261"/>
    </row>
    <row r="35" spans="1:23" s="8" customFormat="1" ht="18.75" customHeight="1">
      <c r="A35" s="252"/>
      <c r="B35" s="253"/>
      <c r="C35" s="254"/>
      <c r="D35" s="211"/>
      <c r="E35" s="299"/>
      <c r="F35" s="256"/>
      <c r="G35" s="257"/>
      <c r="H35" s="254"/>
      <c r="I35" s="212"/>
      <c r="J35" s="265"/>
      <c r="K35" s="256"/>
      <c r="L35" s="257"/>
      <c r="M35" s="254"/>
      <c r="N35" s="212"/>
      <c r="O35" s="255"/>
      <c r="P35" s="256"/>
      <c r="Q35" s="257"/>
      <c r="R35" s="258"/>
      <c r="S35" s="212"/>
      <c r="T35" s="255"/>
      <c r="U35" s="263"/>
      <c r="V35" s="260"/>
      <c r="W35" s="261"/>
    </row>
    <row r="36" spans="1:23" s="8" customFormat="1" ht="19.5" customHeight="1" thickBot="1">
      <c r="A36" s="1098">
        <f>COUNTA(B8:B35)</f>
        <v>11</v>
      </c>
      <c r="B36" s="1099"/>
      <c r="C36" s="1100"/>
      <c r="D36" s="170">
        <f>SUM(D8:D35)</f>
        <v>22600</v>
      </c>
      <c r="E36" s="338">
        <f>SUM(E8:E35)</f>
        <v>0</v>
      </c>
      <c r="F36" s="1136">
        <f>COUNTA(G8:G35)</f>
        <v>4</v>
      </c>
      <c r="G36" s="1102"/>
      <c r="H36" s="1103"/>
      <c r="I36" s="105">
        <f>SUM(I8:I35)</f>
        <v>2300</v>
      </c>
      <c r="J36" s="297">
        <f>SUM(J8:J35)</f>
        <v>0</v>
      </c>
      <c r="K36" s="1101">
        <f>COUNTA(L8:L35)</f>
        <v>12</v>
      </c>
      <c r="L36" s="1102"/>
      <c r="M36" s="1103"/>
      <c r="N36" s="105">
        <f>SUM(N8:N35)</f>
        <v>500</v>
      </c>
      <c r="O36" s="297">
        <f>SUM(O8:O35)</f>
        <v>0</v>
      </c>
      <c r="P36" s="1101">
        <f>COUNTA(Q8:Q35)</f>
        <v>5</v>
      </c>
      <c r="Q36" s="1102"/>
      <c r="R36" s="1103"/>
      <c r="S36" s="105">
        <f>SUM(S8:S35)</f>
        <v>2350</v>
      </c>
      <c r="T36" s="298">
        <f>SUM(T8:T35)</f>
        <v>0</v>
      </c>
      <c r="U36" s="80"/>
      <c r="V36" s="70"/>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4">
    <mergeCell ref="U5:W5"/>
    <mergeCell ref="C1:G2"/>
    <mergeCell ref="C3:G4"/>
    <mergeCell ref="J3:L4"/>
    <mergeCell ref="U2:W4"/>
    <mergeCell ref="O1:T4"/>
    <mergeCell ref="J1:L2"/>
    <mergeCell ref="A36:C36"/>
    <mergeCell ref="P36:R36"/>
    <mergeCell ref="V6:W6"/>
    <mergeCell ref="K36:M36"/>
    <mergeCell ref="F6:G6"/>
    <mergeCell ref="F36:H36"/>
    <mergeCell ref="H6:J6"/>
  </mergeCells>
  <phoneticPr fontId="5"/>
  <dataValidations count="1">
    <dataValidation type="whole" operator="lessThanOrEqual" showInputMessage="1" showErrorMessage="1" sqref="E8:E31 J8:J24 O8:O24 T8:T24" xr:uid="{00000000-0002-0000-0700-000000000000}">
      <formula1>D8</formula1>
    </dataValidation>
  </dataValidations>
  <hyperlinks>
    <hyperlink ref="U5:W5" location="名古屋市表紙!A1" display="名古屋市表紙へ戻る" xr:uid="{00000000-0004-0000-0700-000000000000}"/>
  </hyperlinks>
  <printOptions horizontalCentered="1" verticalCentered="1"/>
  <pageMargins left="0.59055118110236227" right="0.59055118110236227" top="0.47244094488188981" bottom="0.47244094488188981" header="0.19685039370078741" footer="0.19685039370078741"/>
  <pageSetup paperSize="9" scale="85" firstPageNumber="8" orientation="landscape" useFirstPageNumber="1" horizontalDpi="4294967292" verticalDpi="400" r:id="rId1"/>
  <headerFooter alignWithMargins="0">
    <oddFooter>&amp;C－&amp;P－&amp;R中日興業（株）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W48"/>
  <sheetViews>
    <sheetView showZeros="0" zoomScale="75" zoomScaleNormal="75" workbookViewId="0"/>
  </sheetViews>
  <sheetFormatPr defaultRowHeight="15" customHeight="1"/>
  <cols>
    <col min="1" max="1" width="1.625" style="30" customWidth="1"/>
    <col min="2" max="2" width="13.625" style="31" customWidth="1"/>
    <col min="3" max="3" width="3.125" style="35" customWidth="1"/>
    <col min="4" max="5" width="9.125" style="34" customWidth="1"/>
    <col min="6" max="6" width="1.625" style="34" customWidth="1"/>
    <col min="7" max="7" width="10.625" style="31" customWidth="1"/>
    <col min="8" max="8" width="2.125" style="32" customWidth="1"/>
    <col min="9" max="9" width="6.625" style="33" customWidth="1"/>
    <col min="10" max="10" width="7.625" style="34" customWidth="1"/>
    <col min="11" max="11" width="1.625" style="34" customWidth="1"/>
    <col min="12" max="12" width="10.625" style="31" customWidth="1"/>
    <col min="13" max="13" width="2.125" style="32" customWidth="1"/>
    <col min="14" max="14" width="6.625" style="33" customWidth="1"/>
    <col min="15" max="15" width="7.625" style="33" customWidth="1"/>
    <col min="16" max="16" width="1.625" style="34" customWidth="1"/>
    <col min="17" max="17" width="10.625" style="31" customWidth="1"/>
    <col min="18" max="18" width="2.125" style="32" customWidth="1"/>
    <col min="19" max="19" width="6.625" style="33" customWidth="1"/>
    <col min="20" max="20" width="7.625" style="33" customWidth="1"/>
    <col min="21" max="21" width="1.625" style="34" customWidth="1"/>
    <col min="22" max="22" width="11.625" style="31" customWidth="1"/>
    <col min="23" max="23" width="7.875" style="33" customWidth="1"/>
    <col min="24" max="16384" width="9" style="30"/>
  </cols>
  <sheetData>
    <row r="1" spans="1:23" ht="18" customHeight="1">
      <c r="A1" s="214" t="s">
        <v>231</v>
      </c>
      <c r="B1" s="215"/>
      <c r="C1" s="1141">
        <f>名古屋市表紙!C1</f>
        <v>0</v>
      </c>
      <c r="D1" s="1141"/>
      <c r="E1" s="1141"/>
      <c r="F1" s="1141"/>
      <c r="G1" s="1142"/>
      <c r="H1" s="214" t="s">
        <v>235</v>
      </c>
      <c r="I1" s="216"/>
      <c r="J1" s="1116">
        <f>名古屋市表紙!I1</f>
        <v>0</v>
      </c>
      <c r="K1" s="1116"/>
      <c r="L1" s="1117"/>
      <c r="M1" s="214" t="s">
        <v>234</v>
      </c>
      <c r="N1" s="217"/>
      <c r="O1" s="1126">
        <f>名古屋市表紙!N1</f>
        <v>0</v>
      </c>
      <c r="P1" s="1126"/>
      <c r="Q1" s="1126"/>
      <c r="R1" s="1126"/>
      <c r="S1" s="1126"/>
      <c r="T1" s="1127"/>
      <c r="U1" s="215" t="s">
        <v>296</v>
      </c>
      <c r="V1" s="218"/>
      <c r="W1" s="219"/>
    </row>
    <row r="2" spans="1:23" ht="18" customHeight="1">
      <c r="A2" s="220"/>
      <c r="B2" s="221"/>
      <c r="C2" s="1143"/>
      <c r="D2" s="1143"/>
      <c r="E2" s="1143"/>
      <c r="F2" s="1143"/>
      <c r="G2" s="1144"/>
      <c r="H2" s="220"/>
      <c r="I2" s="222"/>
      <c r="J2" s="1118"/>
      <c r="K2" s="1118"/>
      <c r="L2" s="1119"/>
      <c r="M2" s="223"/>
      <c r="N2" s="224"/>
      <c r="O2" s="1128"/>
      <c r="P2" s="1128"/>
      <c r="Q2" s="1128"/>
      <c r="R2" s="1128"/>
      <c r="S2" s="1128"/>
      <c r="T2" s="1129"/>
      <c r="U2" s="1120">
        <f>名古屋市表紙!R2</f>
        <v>0</v>
      </c>
      <c r="V2" s="1121"/>
      <c r="W2" s="1122"/>
    </row>
    <row r="3" spans="1:23" ht="18" customHeight="1">
      <c r="A3" s="225" t="s">
        <v>297</v>
      </c>
      <c r="B3" s="226"/>
      <c r="C3" s="1112">
        <f>名古屋市表紙!C3</f>
        <v>0</v>
      </c>
      <c r="D3" s="1112"/>
      <c r="E3" s="1112"/>
      <c r="F3" s="1112"/>
      <c r="G3" s="1113"/>
      <c r="H3" s="227" t="s">
        <v>298</v>
      </c>
      <c r="I3" s="216"/>
      <c r="J3" s="1132">
        <f>E36+J36+O36+T36</f>
        <v>0</v>
      </c>
      <c r="K3" s="1132"/>
      <c r="L3" s="1133"/>
      <c r="M3" s="228"/>
      <c r="N3" s="229"/>
      <c r="O3" s="1128"/>
      <c r="P3" s="1128"/>
      <c r="Q3" s="1128"/>
      <c r="R3" s="1128"/>
      <c r="S3" s="1128"/>
      <c r="T3" s="1129"/>
      <c r="U3" s="1120"/>
      <c r="V3" s="1121"/>
      <c r="W3" s="1122"/>
    </row>
    <row r="4" spans="1:23" ht="18" customHeight="1">
      <c r="A4" s="230"/>
      <c r="B4" s="231"/>
      <c r="C4" s="1114"/>
      <c r="D4" s="1114"/>
      <c r="E4" s="1114"/>
      <c r="F4" s="1114"/>
      <c r="G4" s="1115"/>
      <c r="H4" s="230"/>
      <c r="I4" s="222"/>
      <c r="J4" s="1134"/>
      <c r="K4" s="1134"/>
      <c r="L4" s="1135"/>
      <c r="M4" s="232"/>
      <c r="N4" s="222"/>
      <c r="O4" s="1130"/>
      <c r="P4" s="1130"/>
      <c r="Q4" s="1130"/>
      <c r="R4" s="1130"/>
      <c r="S4" s="1130"/>
      <c r="T4" s="1131"/>
      <c r="U4" s="1123"/>
      <c r="V4" s="1124"/>
      <c r="W4" s="1125"/>
    </row>
    <row r="5" spans="1:23" ht="15" customHeight="1">
      <c r="U5" s="1107" t="s">
        <v>644</v>
      </c>
      <c r="V5" s="1107"/>
      <c r="W5" s="1107"/>
    </row>
    <row r="6" spans="1:23" s="9" customFormat="1" ht="21" customHeight="1" thickBot="1">
      <c r="A6" s="233" t="s">
        <v>270</v>
      </c>
      <c r="B6" s="234"/>
      <c r="C6" s="235" t="s">
        <v>247</v>
      </c>
      <c r="D6" s="236"/>
      <c r="E6" s="237"/>
      <c r="F6" s="1105" t="s">
        <v>727</v>
      </c>
      <c r="G6" s="1106"/>
      <c r="H6" s="1104">
        <f>D36+I36+N36+S36</f>
        <v>27700</v>
      </c>
      <c r="I6" s="1104"/>
      <c r="J6" s="1104"/>
      <c r="K6" s="238"/>
      <c r="L6" s="239"/>
      <c r="M6" s="182"/>
      <c r="N6" s="238"/>
      <c r="O6" s="238"/>
      <c r="P6" s="238"/>
      <c r="Q6" s="240"/>
      <c r="R6" s="182"/>
      <c r="S6" s="238"/>
      <c r="T6" s="238"/>
      <c r="U6" s="238"/>
      <c r="V6" s="1096">
        <f>名古屋市表紙!T29</f>
        <v>45778</v>
      </c>
      <c r="W6" s="1097"/>
    </row>
    <row r="7" spans="1:23" s="9" customFormat="1" ht="19.5" customHeight="1">
      <c r="A7" s="241" t="s">
        <v>232</v>
      </c>
      <c r="B7" s="242"/>
      <c r="C7" s="243"/>
      <c r="D7" s="244"/>
      <c r="E7" s="245" t="s">
        <v>242</v>
      </c>
      <c r="F7" s="179" t="s">
        <v>233</v>
      </c>
      <c r="G7" s="178"/>
      <c r="H7" s="247"/>
      <c r="I7" s="248"/>
      <c r="J7" s="246" t="s">
        <v>243</v>
      </c>
      <c r="K7" s="179" t="s">
        <v>236</v>
      </c>
      <c r="L7" s="178"/>
      <c r="M7" s="247"/>
      <c r="N7" s="248"/>
      <c r="O7" s="249" t="s">
        <v>243</v>
      </c>
      <c r="P7" s="179" t="s">
        <v>283</v>
      </c>
      <c r="Q7" s="178"/>
      <c r="R7" s="247"/>
      <c r="S7" s="248"/>
      <c r="T7" s="249" t="s">
        <v>243</v>
      </c>
      <c r="U7" s="250" t="s">
        <v>244</v>
      </c>
      <c r="V7" s="178"/>
      <c r="W7" s="251"/>
    </row>
    <row r="8" spans="1:23" s="8" customFormat="1" ht="18.75" customHeight="1">
      <c r="A8" s="252"/>
      <c r="B8" s="253" t="s">
        <v>384</v>
      </c>
      <c r="C8" s="254" t="s">
        <v>729</v>
      </c>
      <c r="D8" s="211">
        <v>1950</v>
      </c>
      <c r="E8" s="299"/>
      <c r="F8" s="300"/>
      <c r="G8" s="257" t="s">
        <v>387</v>
      </c>
      <c r="H8" s="254"/>
      <c r="I8" s="212">
        <v>250</v>
      </c>
      <c r="J8" s="301"/>
      <c r="K8" s="256"/>
      <c r="L8" s="257" t="s">
        <v>685</v>
      </c>
      <c r="M8" s="254" t="s">
        <v>249</v>
      </c>
      <c r="N8" s="212"/>
      <c r="O8" s="301"/>
      <c r="P8" s="256"/>
      <c r="Q8" s="257" t="s">
        <v>396</v>
      </c>
      <c r="R8" s="254"/>
      <c r="S8" s="212">
        <v>300</v>
      </c>
      <c r="T8" s="301"/>
      <c r="U8" s="259" t="s">
        <v>341</v>
      </c>
      <c r="V8" s="260"/>
      <c r="W8" s="261"/>
    </row>
    <row r="9" spans="1:23" s="8" customFormat="1" ht="18.75" customHeight="1">
      <c r="A9" s="252"/>
      <c r="B9" s="253" t="s">
        <v>385</v>
      </c>
      <c r="C9" s="254" t="s">
        <v>729</v>
      </c>
      <c r="D9" s="211">
        <v>700</v>
      </c>
      <c r="E9" s="299"/>
      <c r="F9" s="300"/>
      <c r="G9" s="257" t="s">
        <v>683</v>
      </c>
      <c r="H9" s="254"/>
      <c r="I9" s="212">
        <v>850</v>
      </c>
      <c r="J9" s="302"/>
      <c r="K9" s="256"/>
      <c r="L9" s="257" t="s">
        <v>701</v>
      </c>
      <c r="M9" s="254" t="s">
        <v>249</v>
      </c>
      <c r="N9" s="212"/>
      <c r="O9" s="302"/>
      <c r="P9" s="256"/>
      <c r="Q9" s="257" t="s">
        <v>394</v>
      </c>
      <c r="R9" s="254"/>
      <c r="S9" s="212">
        <v>550</v>
      </c>
      <c r="T9" s="302"/>
      <c r="U9" s="263"/>
      <c r="V9" s="262" t="s">
        <v>2035</v>
      </c>
      <c r="W9" s="261"/>
    </row>
    <row r="10" spans="1:23" s="8" customFormat="1" ht="18.75" customHeight="1">
      <c r="A10" s="252"/>
      <c r="B10" s="253" t="s">
        <v>386</v>
      </c>
      <c r="C10" s="254" t="s">
        <v>1866</v>
      </c>
      <c r="D10" s="211">
        <v>1100</v>
      </c>
      <c r="E10" s="299"/>
      <c r="F10" s="300"/>
      <c r="G10" s="257" t="s">
        <v>394</v>
      </c>
      <c r="H10" s="254"/>
      <c r="I10" s="212">
        <v>950</v>
      </c>
      <c r="J10" s="302"/>
      <c r="K10" s="256"/>
      <c r="L10" s="257" t="s">
        <v>702</v>
      </c>
      <c r="M10" s="254" t="s">
        <v>249</v>
      </c>
      <c r="N10" s="212"/>
      <c r="O10" s="302"/>
      <c r="P10" s="256"/>
      <c r="Q10" s="257" t="s">
        <v>390</v>
      </c>
      <c r="R10" s="254"/>
      <c r="S10" s="212">
        <v>200</v>
      </c>
      <c r="T10" s="302"/>
      <c r="U10" s="263"/>
      <c r="V10" s="276" t="s">
        <v>351</v>
      </c>
      <c r="W10" s="261"/>
    </row>
    <row r="11" spans="1:23" s="8" customFormat="1" ht="18.75" customHeight="1">
      <c r="A11" s="252"/>
      <c r="B11" s="253" t="s">
        <v>387</v>
      </c>
      <c r="C11" s="254" t="s">
        <v>1866</v>
      </c>
      <c r="D11" s="211">
        <v>2350</v>
      </c>
      <c r="E11" s="299"/>
      <c r="F11" s="300"/>
      <c r="G11" s="257" t="s">
        <v>539</v>
      </c>
      <c r="H11" s="254"/>
      <c r="I11" s="212">
        <v>100</v>
      </c>
      <c r="J11" s="302"/>
      <c r="K11" s="256"/>
      <c r="L11" s="257" t="s">
        <v>686</v>
      </c>
      <c r="M11" s="254" t="s">
        <v>249</v>
      </c>
      <c r="N11" s="212"/>
      <c r="O11" s="302"/>
      <c r="P11" s="256"/>
      <c r="Q11" s="257" t="s">
        <v>389</v>
      </c>
      <c r="R11" s="254"/>
      <c r="S11" s="212">
        <v>200</v>
      </c>
      <c r="T11" s="302"/>
      <c r="U11" s="263"/>
      <c r="V11" s="276"/>
      <c r="W11" s="264"/>
    </row>
    <row r="12" spans="1:23" s="8" customFormat="1" ht="18.75" customHeight="1">
      <c r="A12" s="252"/>
      <c r="B12" s="253" t="s">
        <v>388</v>
      </c>
      <c r="C12" s="254" t="s">
        <v>1866</v>
      </c>
      <c r="D12" s="211">
        <v>1950</v>
      </c>
      <c r="E12" s="299"/>
      <c r="F12" s="300"/>
      <c r="G12" s="257"/>
      <c r="H12" s="254"/>
      <c r="I12" s="212"/>
      <c r="J12" s="302"/>
      <c r="K12" s="256"/>
      <c r="L12" s="257" t="s">
        <v>703</v>
      </c>
      <c r="M12" s="254" t="s">
        <v>249</v>
      </c>
      <c r="N12" s="212"/>
      <c r="O12" s="302"/>
      <c r="P12" s="256"/>
      <c r="Q12" s="257" t="s">
        <v>565</v>
      </c>
      <c r="R12" s="254"/>
      <c r="S12" s="212">
        <v>600</v>
      </c>
      <c r="T12" s="302"/>
      <c r="U12" s="263"/>
      <c r="V12" s="260"/>
      <c r="W12" s="261"/>
    </row>
    <row r="13" spans="1:23" s="8" customFormat="1" ht="18.75" customHeight="1">
      <c r="A13" s="252"/>
      <c r="B13" s="253" t="s">
        <v>1913</v>
      </c>
      <c r="C13" s="254" t="s">
        <v>1866</v>
      </c>
      <c r="D13" s="211">
        <v>1750</v>
      </c>
      <c r="E13" s="299"/>
      <c r="F13" s="300"/>
      <c r="G13" s="257"/>
      <c r="H13" s="254"/>
      <c r="I13" s="212"/>
      <c r="J13" s="302"/>
      <c r="K13" s="256"/>
      <c r="L13" s="257" t="s">
        <v>1914</v>
      </c>
      <c r="M13" s="254" t="s">
        <v>249</v>
      </c>
      <c r="N13" s="212"/>
      <c r="O13" s="302"/>
      <c r="P13" s="256"/>
      <c r="Q13" s="257"/>
      <c r="R13" s="254"/>
      <c r="S13" s="212"/>
      <c r="T13" s="302"/>
      <c r="U13" s="263"/>
      <c r="V13" s="276"/>
      <c r="W13" s="261"/>
    </row>
    <row r="14" spans="1:23" s="8" customFormat="1" ht="18.75" customHeight="1">
      <c r="A14" s="252"/>
      <c r="B14" s="253" t="s">
        <v>391</v>
      </c>
      <c r="C14" s="254" t="s">
        <v>1866</v>
      </c>
      <c r="D14" s="211">
        <v>1050</v>
      </c>
      <c r="E14" s="299"/>
      <c r="F14" s="300"/>
      <c r="G14" s="257"/>
      <c r="H14" s="254"/>
      <c r="I14" s="212"/>
      <c r="J14" s="302"/>
      <c r="K14" s="256"/>
      <c r="L14" s="257" t="s">
        <v>169</v>
      </c>
      <c r="M14" s="254" t="s">
        <v>249</v>
      </c>
      <c r="N14" s="212"/>
      <c r="O14" s="302"/>
      <c r="P14" s="256"/>
      <c r="Q14" s="257"/>
      <c r="R14" s="254"/>
      <c r="S14" s="212"/>
      <c r="T14" s="302"/>
      <c r="U14" s="263"/>
      <c r="V14" s="276"/>
      <c r="W14" s="261"/>
    </row>
    <row r="15" spans="1:23" s="8" customFormat="1" ht="18.75" customHeight="1">
      <c r="A15" s="252" t="s">
        <v>723</v>
      </c>
      <c r="B15" s="253" t="s">
        <v>392</v>
      </c>
      <c r="C15" s="254" t="s">
        <v>1866</v>
      </c>
      <c r="D15" s="211">
        <v>1900</v>
      </c>
      <c r="E15" s="299"/>
      <c r="F15" s="300"/>
      <c r="G15" s="257"/>
      <c r="H15" s="254"/>
      <c r="I15" s="212"/>
      <c r="J15" s="302"/>
      <c r="K15" s="256"/>
      <c r="L15" s="257" t="s">
        <v>687</v>
      </c>
      <c r="M15" s="254" t="s">
        <v>249</v>
      </c>
      <c r="N15" s="212"/>
      <c r="O15" s="302"/>
      <c r="P15" s="256"/>
      <c r="Q15" s="257"/>
      <c r="R15" s="254"/>
      <c r="S15" s="212"/>
      <c r="T15" s="302"/>
      <c r="U15" s="263" t="s">
        <v>723</v>
      </c>
      <c r="V15" s="260" t="s">
        <v>1965</v>
      </c>
      <c r="W15" s="261"/>
    </row>
    <row r="16" spans="1:23" s="8" customFormat="1" ht="18.75" customHeight="1">
      <c r="A16" s="252" t="s">
        <v>1728</v>
      </c>
      <c r="B16" s="253" t="s">
        <v>649</v>
      </c>
      <c r="C16" s="254" t="s">
        <v>1865</v>
      </c>
      <c r="D16" s="211">
        <v>1750</v>
      </c>
      <c r="E16" s="299"/>
      <c r="F16" s="300"/>
      <c r="G16" s="257"/>
      <c r="H16" s="254"/>
      <c r="I16" s="212"/>
      <c r="J16" s="302"/>
      <c r="K16" s="256"/>
      <c r="L16" s="257"/>
      <c r="M16" s="254"/>
      <c r="N16" s="212"/>
      <c r="O16" s="302"/>
      <c r="P16" s="256"/>
      <c r="Q16" s="257"/>
      <c r="R16" s="254"/>
      <c r="S16" s="212"/>
      <c r="T16" s="302"/>
      <c r="U16" s="263" t="s">
        <v>252</v>
      </c>
      <c r="V16" s="276" t="s">
        <v>2036</v>
      </c>
      <c r="W16" s="261"/>
    </row>
    <row r="17" spans="1:23" s="8" customFormat="1" ht="18.75" customHeight="1">
      <c r="A17" s="252"/>
      <c r="B17" s="253" t="s">
        <v>393</v>
      </c>
      <c r="C17" s="254" t="s">
        <v>1866</v>
      </c>
      <c r="D17" s="211">
        <v>2150</v>
      </c>
      <c r="E17" s="299"/>
      <c r="F17" s="300"/>
      <c r="G17" s="257"/>
      <c r="H17" s="254"/>
      <c r="I17" s="212"/>
      <c r="J17" s="302"/>
      <c r="K17" s="256"/>
      <c r="L17" s="257" t="s">
        <v>714</v>
      </c>
      <c r="M17" s="254" t="s">
        <v>249</v>
      </c>
      <c r="N17" s="212"/>
      <c r="O17" s="302"/>
      <c r="P17" s="256"/>
      <c r="Q17" s="257"/>
      <c r="R17" s="254"/>
      <c r="S17" s="212"/>
      <c r="T17" s="302"/>
      <c r="U17" s="263"/>
      <c r="V17" s="276"/>
      <c r="W17" s="261"/>
    </row>
    <row r="18" spans="1:23" s="8" customFormat="1" ht="18.75" customHeight="1">
      <c r="A18" s="252"/>
      <c r="B18" s="253" t="s">
        <v>395</v>
      </c>
      <c r="C18" s="254" t="s">
        <v>1866</v>
      </c>
      <c r="D18" s="211">
        <v>1750</v>
      </c>
      <c r="E18" s="299"/>
      <c r="F18" s="300"/>
      <c r="G18" s="257"/>
      <c r="H18" s="254"/>
      <c r="I18" s="212"/>
      <c r="J18" s="302"/>
      <c r="K18" s="256"/>
      <c r="L18" s="257" t="s">
        <v>715</v>
      </c>
      <c r="M18" s="254" t="s">
        <v>249</v>
      </c>
      <c r="N18" s="212"/>
      <c r="O18" s="302"/>
      <c r="P18" s="256"/>
      <c r="Q18" s="257"/>
      <c r="R18" s="254"/>
      <c r="S18" s="212"/>
      <c r="T18" s="302"/>
      <c r="U18" s="263"/>
      <c r="V18" s="260"/>
      <c r="W18" s="261"/>
    </row>
    <row r="19" spans="1:23" s="8" customFormat="1" ht="18.75" customHeight="1">
      <c r="A19" s="252"/>
      <c r="B19" s="253" t="s">
        <v>396</v>
      </c>
      <c r="C19" s="254" t="s">
        <v>1866</v>
      </c>
      <c r="D19" s="211">
        <v>1200</v>
      </c>
      <c r="E19" s="299"/>
      <c r="F19" s="300"/>
      <c r="G19" s="257"/>
      <c r="H19" s="254"/>
      <c r="I19" s="212"/>
      <c r="J19" s="302"/>
      <c r="K19" s="256"/>
      <c r="L19" s="257" t="s">
        <v>1201</v>
      </c>
      <c r="M19" s="254" t="s">
        <v>249</v>
      </c>
      <c r="N19" s="212"/>
      <c r="O19" s="302"/>
      <c r="P19" s="256"/>
      <c r="Q19" s="257"/>
      <c r="R19" s="254"/>
      <c r="S19" s="212"/>
      <c r="T19" s="302"/>
      <c r="U19" s="263"/>
      <c r="V19" s="260"/>
      <c r="W19" s="261"/>
    </row>
    <row r="20" spans="1:23" s="8" customFormat="1" ht="18.75" customHeight="1">
      <c r="A20" s="252"/>
      <c r="B20" s="253" t="s">
        <v>397</v>
      </c>
      <c r="C20" s="254" t="s">
        <v>1866</v>
      </c>
      <c r="D20" s="211">
        <v>1750</v>
      </c>
      <c r="E20" s="299"/>
      <c r="F20" s="300"/>
      <c r="G20" s="257"/>
      <c r="H20" s="254"/>
      <c r="I20" s="212"/>
      <c r="J20" s="302"/>
      <c r="K20" s="256"/>
      <c r="L20" s="257" t="s">
        <v>1202</v>
      </c>
      <c r="M20" s="254" t="s">
        <v>249</v>
      </c>
      <c r="N20" s="212"/>
      <c r="O20" s="302"/>
      <c r="P20" s="256"/>
      <c r="Q20" s="257"/>
      <c r="R20" s="254"/>
      <c r="S20" s="212"/>
      <c r="T20" s="302"/>
      <c r="U20" s="263"/>
      <c r="V20" s="260"/>
      <c r="W20" s="261"/>
    </row>
    <row r="21" spans="1:23" s="8" customFormat="1" ht="18.75" customHeight="1">
      <c r="A21" s="252" t="s">
        <v>253</v>
      </c>
      <c r="B21" s="253" t="s">
        <v>721</v>
      </c>
      <c r="C21" s="254" t="s">
        <v>729</v>
      </c>
      <c r="D21" s="211">
        <v>2350</v>
      </c>
      <c r="E21" s="299"/>
      <c r="F21" s="300"/>
      <c r="G21" s="257"/>
      <c r="H21" s="254"/>
      <c r="I21" s="212"/>
      <c r="J21" s="302"/>
      <c r="K21" s="256"/>
      <c r="L21" s="257" t="s">
        <v>722</v>
      </c>
      <c r="M21" s="254" t="s">
        <v>249</v>
      </c>
      <c r="N21" s="212"/>
      <c r="O21" s="302"/>
      <c r="P21" s="256"/>
      <c r="Q21" s="257"/>
      <c r="R21" s="254"/>
      <c r="S21" s="212"/>
      <c r="T21" s="302"/>
      <c r="U21" s="263" t="s">
        <v>253</v>
      </c>
      <c r="V21" s="262" t="s">
        <v>1906</v>
      </c>
      <c r="W21" s="261"/>
    </row>
    <row r="22" spans="1:23" s="8" customFormat="1" ht="18.75" customHeight="1">
      <c r="A22" s="252"/>
      <c r="B22" s="253"/>
      <c r="C22" s="254"/>
      <c r="D22" s="211"/>
      <c r="E22" s="299"/>
      <c r="F22" s="300"/>
      <c r="G22" s="257"/>
      <c r="H22" s="254"/>
      <c r="I22" s="212"/>
      <c r="J22" s="302"/>
      <c r="K22" s="256"/>
      <c r="L22" s="257"/>
      <c r="M22" s="254"/>
      <c r="N22" s="212"/>
      <c r="O22" s="302"/>
      <c r="P22" s="256"/>
      <c r="Q22" s="257"/>
      <c r="R22" s="254"/>
      <c r="S22" s="212"/>
      <c r="T22" s="302"/>
      <c r="U22" s="263"/>
      <c r="V22" s="262"/>
      <c r="W22" s="261"/>
    </row>
    <row r="23" spans="1:23" s="8" customFormat="1" ht="18.75" customHeight="1">
      <c r="A23" s="252"/>
      <c r="B23" s="253"/>
      <c r="C23" s="254"/>
      <c r="D23" s="211"/>
      <c r="E23" s="299"/>
      <c r="F23" s="300"/>
      <c r="G23" s="257"/>
      <c r="H23" s="254"/>
      <c r="I23" s="212"/>
      <c r="J23" s="302"/>
      <c r="K23" s="256"/>
      <c r="L23" s="257"/>
      <c r="M23" s="254"/>
      <c r="N23" s="212"/>
      <c r="O23" s="302"/>
      <c r="P23" s="256"/>
      <c r="Q23" s="257"/>
      <c r="R23" s="254"/>
      <c r="S23" s="212"/>
      <c r="T23" s="302"/>
      <c r="U23" s="263"/>
      <c r="V23" s="260"/>
      <c r="W23" s="261"/>
    </row>
    <row r="24" spans="1:23" s="8" customFormat="1" ht="18.75" customHeight="1">
      <c r="A24" s="252"/>
      <c r="B24" s="253"/>
      <c r="C24" s="254"/>
      <c r="D24" s="211"/>
      <c r="E24" s="299"/>
      <c r="F24" s="300"/>
      <c r="G24" s="257"/>
      <c r="H24" s="254"/>
      <c r="I24" s="212"/>
      <c r="J24" s="302"/>
      <c r="K24" s="256"/>
      <c r="L24" s="257"/>
      <c r="M24" s="254"/>
      <c r="N24" s="212"/>
      <c r="O24" s="302"/>
      <c r="P24" s="256"/>
      <c r="Q24" s="257"/>
      <c r="R24" s="254"/>
      <c r="S24" s="212"/>
      <c r="T24" s="302"/>
      <c r="U24" s="263"/>
      <c r="V24" s="260"/>
      <c r="W24" s="261"/>
    </row>
    <row r="25" spans="1:23" s="8" customFormat="1" ht="18.75" customHeight="1">
      <c r="A25" s="252"/>
      <c r="B25" s="253"/>
      <c r="C25" s="254"/>
      <c r="D25" s="211"/>
      <c r="E25" s="299"/>
      <c r="F25" s="300"/>
      <c r="G25" s="257"/>
      <c r="H25" s="254"/>
      <c r="I25" s="212"/>
      <c r="J25" s="302"/>
      <c r="K25" s="256"/>
      <c r="L25" s="257"/>
      <c r="M25" s="254"/>
      <c r="N25" s="212"/>
      <c r="O25" s="302"/>
      <c r="P25" s="256"/>
      <c r="Q25" s="257"/>
      <c r="R25" s="254"/>
      <c r="S25" s="212"/>
      <c r="T25" s="302"/>
      <c r="U25" s="263"/>
      <c r="V25" s="260"/>
      <c r="W25" s="261"/>
    </row>
    <row r="26" spans="1:23" s="8" customFormat="1" ht="18.75" customHeight="1">
      <c r="A26" s="252"/>
      <c r="B26" s="253"/>
      <c r="C26" s="254"/>
      <c r="D26" s="211"/>
      <c r="E26" s="299"/>
      <c r="F26" s="300"/>
      <c r="G26" s="257"/>
      <c r="H26" s="254"/>
      <c r="I26" s="212"/>
      <c r="J26" s="302"/>
      <c r="K26" s="256"/>
      <c r="L26" s="257"/>
      <c r="M26" s="254"/>
      <c r="N26" s="212"/>
      <c r="O26" s="302"/>
      <c r="P26" s="256"/>
      <c r="Q26" s="257"/>
      <c r="R26" s="254"/>
      <c r="S26" s="212"/>
      <c r="T26" s="302"/>
      <c r="U26" s="263"/>
      <c r="V26" s="260"/>
      <c r="W26" s="261"/>
    </row>
    <row r="27" spans="1:23" s="8" customFormat="1" ht="18.75" customHeight="1">
      <c r="A27" s="252"/>
      <c r="B27" s="253"/>
      <c r="C27" s="254"/>
      <c r="D27" s="211"/>
      <c r="E27" s="299"/>
      <c r="F27" s="300"/>
      <c r="G27" s="257"/>
      <c r="H27" s="254"/>
      <c r="I27" s="212"/>
      <c r="J27" s="302"/>
      <c r="K27" s="256"/>
      <c r="L27" s="257"/>
      <c r="M27" s="254"/>
      <c r="N27" s="212"/>
      <c r="O27" s="302"/>
      <c r="P27" s="256"/>
      <c r="Q27" s="257"/>
      <c r="R27" s="254"/>
      <c r="S27" s="212"/>
      <c r="T27" s="302"/>
      <c r="U27" s="263"/>
      <c r="V27" s="260"/>
      <c r="W27" s="261"/>
    </row>
    <row r="28" spans="1:23" s="8" customFormat="1" ht="18.75" customHeight="1">
      <c r="A28" s="252"/>
      <c r="B28" s="253"/>
      <c r="C28" s="254"/>
      <c r="D28" s="211"/>
      <c r="E28" s="299"/>
      <c r="F28" s="300"/>
      <c r="G28" s="257"/>
      <c r="H28" s="254"/>
      <c r="I28" s="212"/>
      <c r="J28" s="302"/>
      <c r="K28" s="256"/>
      <c r="L28" s="257"/>
      <c r="M28" s="254"/>
      <c r="N28" s="212"/>
      <c r="O28" s="302"/>
      <c r="P28" s="256"/>
      <c r="Q28" s="257"/>
      <c r="R28" s="254"/>
      <c r="S28" s="212"/>
      <c r="T28" s="302"/>
      <c r="U28" s="263"/>
      <c r="V28" s="260"/>
      <c r="W28" s="261"/>
    </row>
    <row r="29" spans="1:23" s="8" customFormat="1" ht="18.75" customHeight="1">
      <c r="A29" s="252"/>
      <c r="B29" s="253"/>
      <c r="C29" s="254"/>
      <c r="D29" s="211"/>
      <c r="E29" s="299"/>
      <c r="F29" s="300"/>
      <c r="G29" s="257"/>
      <c r="H29" s="254"/>
      <c r="I29" s="212"/>
      <c r="J29" s="302"/>
      <c r="K29" s="256"/>
      <c r="L29" s="257"/>
      <c r="M29" s="254"/>
      <c r="N29" s="212"/>
      <c r="O29" s="302"/>
      <c r="P29" s="256"/>
      <c r="Q29" s="257"/>
      <c r="R29" s="254"/>
      <c r="S29" s="212"/>
      <c r="T29" s="302"/>
      <c r="U29" s="263"/>
      <c r="V29" s="262"/>
      <c r="W29" s="261"/>
    </row>
    <row r="30" spans="1:23" s="8" customFormat="1" ht="18.75" customHeight="1">
      <c r="A30" s="252"/>
      <c r="B30" s="253"/>
      <c r="C30" s="254"/>
      <c r="D30" s="211"/>
      <c r="E30" s="299"/>
      <c r="F30" s="300"/>
      <c r="G30" s="257"/>
      <c r="H30" s="254"/>
      <c r="I30" s="212"/>
      <c r="J30" s="302"/>
      <c r="K30" s="256"/>
      <c r="L30" s="257"/>
      <c r="M30" s="254"/>
      <c r="N30" s="212"/>
      <c r="O30" s="302"/>
      <c r="P30" s="256"/>
      <c r="Q30" s="257"/>
      <c r="R30" s="254"/>
      <c r="S30" s="212"/>
      <c r="T30" s="302"/>
      <c r="U30" s="263"/>
      <c r="V30" s="262"/>
      <c r="W30" s="261"/>
    </row>
    <row r="31" spans="1:23" s="8" customFormat="1" ht="18.75" customHeight="1">
      <c r="A31" s="252"/>
      <c r="B31" s="253"/>
      <c r="C31" s="254"/>
      <c r="D31" s="211"/>
      <c r="E31" s="299"/>
      <c r="F31" s="300"/>
      <c r="G31" s="257"/>
      <c r="H31" s="254"/>
      <c r="I31" s="212"/>
      <c r="J31" s="302"/>
      <c r="K31" s="256"/>
      <c r="L31" s="257"/>
      <c r="M31" s="254"/>
      <c r="N31" s="212"/>
      <c r="O31" s="302"/>
      <c r="P31" s="256"/>
      <c r="Q31" s="257"/>
      <c r="R31" s="254"/>
      <c r="S31" s="212"/>
      <c r="T31" s="302"/>
      <c r="U31" s="263"/>
      <c r="V31" s="262"/>
      <c r="W31" s="261"/>
    </row>
    <row r="32" spans="1:23" s="8" customFormat="1" ht="18.75" customHeight="1">
      <c r="A32" s="252"/>
      <c r="B32" s="253"/>
      <c r="C32" s="254"/>
      <c r="D32" s="211"/>
      <c r="E32" s="299"/>
      <c r="F32" s="300"/>
      <c r="G32" s="257"/>
      <c r="H32" s="254"/>
      <c r="I32" s="212"/>
      <c r="J32" s="302"/>
      <c r="K32" s="256"/>
      <c r="L32" s="257"/>
      <c r="M32" s="254"/>
      <c r="N32" s="212"/>
      <c r="O32" s="302"/>
      <c r="P32" s="256"/>
      <c r="Q32" s="257"/>
      <c r="R32" s="254"/>
      <c r="S32" s="212"/>
      <c r="T32" s="302"/>
      <c r="U32" s="263"/>
      <c r="V32" s="262"/>
      <c r="W32" s="261"/>
    </row>
    <row r="33" spans="1:23" s="8" customFormat="1" ht="18.75" customHeight="1">
      <c r="A33" s="252"/>
      <c r="B33" s="253"/>
      <c r="C33" s="254"/>
      <c r="D33" s="211"/>
      <c r="E33" s="299"/>
      <c r="F33" s="300"/>
      <c r="G33" s="257"/>
      <c r="H33" s="254"/>
      <c r="I33" s="212"/>
      <c r="J33" s="302"/>
      <c r="K33" s="256"/>
      <c r="L33" s="257"/>
      <c r="M33" s="254"/>
      <c r="N33" s="212"/>
      <c r="O33" s="302"/>
      <c r="P33" s="256"/>
      <c r="Q33" s="257"/>
      <c r="R33" s="254"/>
      <c r="S33" s="212"/>
      <c r="T33" s="302"/>
      <c r="U33" s="263"/>
      <c r="V33" s="262"/>
      <c r="W33" s="261"/>
    </row>
    <row r="34" spans="1:23" s="8" customFormat="1" ht="18.75" customHeight="1">
      <c r="A34" s="252"/>
      <c r="B34" s="253"/>
      <c r="C34" s="254"/>
      <c r="D34" s="211"/>
      <c r="E34" s="299"/>
      <c r="F34" s="300"/>
      <c r="G34" s="257"/>
      <c r="H34" s="254"/>
      <c r="I34" s="212"/>
      <c r="J34" s="302"/>
      <c r="K34" s="256"/>
      <c r="L34" s="257"/>
      <c r="M34" s="254"/>
      <c r="N34" s="212"/>
      <c r="O34" s="302"/>
      <c r="P34" s="256"/>
      <c r="Q34" s="257"/>
      <c r="R34" s="254"/>
      <c r="S34" s="212"/>
      <c r="T34" s="302"/>
      <c r="U34" s="263"/>
      <c r="V34" s="262"/>
      <c r="W34" s="261"/>
    </row>
    <row r="35" spans="1:23" s="8" customFormat="1" ht="18.75" customHeight="1">
      <c r="A35" s="252"/>
      <c r="B35" s="253"/>
      <c r="C35" s="254"/>
      <c r="D35" s="211"/>
      <c r="E35" s="299"/>
      <c r="F35" s="300"/>
      <c r="G35" s="257"/>
      <c r="H35" s="254"/>
      <c r="I35" s="212"/>
      <c r="J35" s="303"/>
      <c r="K35" s="256"/>
      <c r="L35" s="257"/>
      <c r="M35" s="254"/>
      <c r="N35" s="212"/>
      <c r="O35" s="303"/>
      <c r="P35" s="256"/>
      <c r="Q35" s="257"/>
      <c r="R35" s="254"/>
      <c r="S35" s="212"/>
      <c r="T35" s="303"/>
      <c r="U35" s="263"/>
      <c r="V35" s="262"/>
      <c r="W35" s="261"/>
    </row>
    <row r="36" spans="1:23" s="8" customFormat="1" ht="19.5" customHeight="1" thickBot="1">
      <c r="A36" s="1098">
        <f>COUNTA(B8:B35)</f>
        <v>14</v>
      </c>
      <c r="B36" s="1099"/>
      <c r="C36" s="1100"/>
      <c r="D36" s="170">
        <f>SUM(D8:D35)</f>
        <v>23700</v>
      </c>
      <c r="E36" s="338">
        <f>SUM(E8:E35)</f>
        <v>0</v>
      </c>
      <c r="F36" s="1136">
        <f>COUNTA(G8:G35)</f>
        <v>4</v>
      </c>
      <c r="G36" s="1102"/>
      <c r="H36" s="1103"/>
      <c r="I36" s="105">
        <f>SUM(I8:I35)</f>
        <v>2150</v>
      </c>
      <c r="J36" s="297">
        <f>SUM(J8:J35)</f>
        <v>0</v>
      </c>
      <c r="K36" s="1101">
        <f>COUNTA(L8:L35)</f>
        <v>13</v>
      </c>
      <c r="L36" s="1102"/>
      <c r="M36" s="1103"/>
      <c r="N36" s="105">
        <f>SUM(N8:N35)</f>
        <v>0</v>
      </c>
      <c r="O36" s="297">
        <f>SUM(O8:O35)</f>
        <v>0</v>
      </c>
      <c r="P36" s="1101">
        <f>COUNTA(Q8:Q35)</f>
        <v>5</v>
      </c>
      <c r="Q36" s="1102"/>
      <c r="R36" s="1103"/>
      <c r="S36" s="105">
        <f>SUM(S8:S35)</f>
        <v>1850</v>
      </c>
      <c r="T36" s="298">
        <f>SUM(T8:T35)</f>
        <v>0</v>
      </c>
      <c r="U36" s="80"/>
      <c r="V36" s="82"/>
      <c r="W36" s="71"/>
    </row>
    <row r="37" spans="1:23" s="8" customFormat="1" ht="14.25" customHeight="1">
      <c r="A37" s="64"/>
      <c r="B37" s="36"/>
      <c r="C37" s="37"/>
      <c r="D37" s="38"/>
      <c r="E37" s="38"/>
      <c r="F37" s="64"/>
      <c r="G37" s="36"/>
      <c r="H37" s="37"/>
      <c r="I37" s="38"/>
      <c r="J37" s="38"/>
      <c r="K37" s="64"/>
      <c r="L37" s="36"/>
      <c r="M37" s="37"/>
      <c r="N37" s="38"/>
      <c r="O37" s="38"/>
      <c r="P37" s="64"/>
      <c r="Q37" s="36"/>
      <c r="R37" s="37"/>
      <c r="S37" s="38"/>
      <c r="T37" s="38"/>
      <c r="U37" s="64"/>
      <c r="V37" s="36"/>
      <c r="W37" s="38"/>
    </row>
    <row r="38" spans="1:23" s="8" customFormat="1" ht="14.25" customHeight="1">
      <c r="A38" s="64"/>
      <c r="B38" s="36"/>
      <c r="C38" s="37"/>
      <c r="D38" s="38"/>
      <c r="E38" s="38"/>
      <c r="F38" s="64"/>
      <c r="G38" s="36"/>
      <c r="H38" s="37"/>
      <c r="I38" s="38"/>
      <c r="J38" s="38"/>
      <c r="K38" s="64"/>
      <c r="L38" s="36"/>
      <c r="M38" s="37"/>
      <c r="N38" s="38"/>
      <c r="O38" s="38"/>
      <c r="P38" s="64"/>
      <c r="Q38" s="36"/>
      <c r="R38" s="37"/>
      <c r="S38" s="38"/>
      <c r="T38" s="38"/>
      <c r="U38" s="64"/>
      <c r="V38" s="36"/>
      <c r="W38" s="38"/>
    </row>
    <row r="39" spans="1:23" s="8" customFormat="1" ht="14.25" customHeight="1">
      <c r="A39" s="64"/>
      <c r="B39" s="36"/>
      <c r="C39" s="37"/>
      <c r="D39" s="38"/>
      <c r="E39" s="38"/>
      <c r="F39" s="64"/>
      <c r="G39" s="36"/>
      <c r="H39" s="37"/>
      <c r="I39" s="38"/>
      <c r="J39" s="38"/>
      <c r="K39" s="64"/>
      <c r="L39" s="36"/>
      <c r="M39" s="37"/>
      <c r="N39" s="38"/>
      <c r="O39" s="38"/>
      <c r="P39" s="64"/>
      <c r="Q39" s="36"/>
      <c r="R39" s="37"/>
      <c r="S39" s="38"/>
      <c r="T39" s="38"/>
      <c r="U39" s="64"/>
      <c r="V39" s="36"/>
      <c r="W39" s="38"/>
    </row>
    <row r="40" spans="1:23" s="8" customFormat="1" ht="14.25" customHeight="1">
      <c r="A40" s="64"/>
      <c r="B40" s="36"/>
      <c r="C40" s="37"/>
      <c r="D40" s="38"/>
      <c r="E40" s="38"/>
      <c r="F40" s="64"/>
      <c r="G40" s="36"/>
      <c r="H40" s="37"/>
      <c r="I40" s="38"/>
      <c r="J40" s="38"/>
      <c r="K40" s="64"/>
      <c r="L40" s="36"/>
      <c r="M40" s="37"/>
      <c r="N40" s="38"/>
      <c r="O40" s="38"/>
      <c r="P40" s="64"/>
      <c r="Q40" s="36"/>
      <c r="R40" s="37"/>
      <c r="S40" s="38"/>
      <c r="T40" s="38"/>
      <c r="U40" s="64"/>
      <c r="V40" s="36"/>
      <c r="W40" s="38"/>
    </row>
    <row r="41" spans="1:23" s="8" customFormat="1" ht="14.25" customHeight="1">
      <c r="A41" s="64"/>
      <c r="B41" s="36"/>
      <c r="C41" s="37"/>
      <c r="D41" s="38"/>
      <c r="E41" s="38"/>
      <c r="F41" s="64"/>
      <c r="G41" s="36"/>
      <c r="H41" s="37"/>
      <c r="I41" s="38"/>
      <c r="J41" s="38"/>
      <c r="K41" s="64"/>
      <c r="L41" s="36"/>
      <c r="M41" s="37"/>
      <c r="N41" s="38"/>
      <c r="O41" s="38"/>
      <c r="P41" s="64"/>
      <c r="Q41" s="36"/>
      <c r="R41" s="37"/>
      <c r="S41" s="38"/>
      <c r="T41" s="38"/>
      <c r="U41" s="64"/>
      <c r="V41" s="36"/>
      <c r="W41" s="38"/>
    </row>
    <row r="42" spans="1:23" s="8" customFormat="1" ht="14.25" customHeight="1">
      <c r="A42" s="64"/>
      <c r="B42" s="36"/>
      <c r="C42" s="37"/>
      <c r="D42" s="38"/>
      <c r="E42" s="38"/>
      <c r="F42" s="64"/>
      <c r="G42" s="36"/>
      <c r="H42" s="37"/>
      <c r="I42" s="38"/>
      <c r="J42" s="38"/>
      <c r="K42" s="64"/>
      <c r="L42" s="36"/>
      <c r="M42" s="37"/>
      <c r="N42" s="38"/>
      <c r="O42" s="38"/>
      <c r="P42" s="64"/>
      <c r="Q42" s="36"/>
      <c r="R42" s="37"/>
      <c r="S42" s="38"/>
      <c r="T42" s="38"/>
      <c r="U42" s="64"/>
      <c r="V42" s="36"/>
      <c r="W42" s="38"/>
    </row>
    <row r="43" spans="1:23" s="8" customFormat="1" ht="14.25" customHeight="1">
      <c r="A43" s="64"/>
      <c r="B43" s="36"/>
      <c r="C43" s="37"/>
      <c r="D43" s="38"/>
      <c r="E43" s="38"/>
      <c r="F43" s="64"/>
      <c r="G43" s="36"/>
      <c r="H43" s="37"/>
      <c r="I43" s="38"/>
      <c r="J43" s="38"/>
      <c r="K43" s="64"/>
      <c r="L43" s="36"/>
      <c r="M43" s="37"/>
      <c r="N43" s="38"/>
      <c r="O43" s="38"/>
      <c r="P43" s="64"/>
      <c r="Q43" s="36"/>
      <c r="R43" s="37"/>
      <c r="S43" s="38"/>
      <c r="T43" s="38"/>
      <c r="U43" s="64"/>
      <c r="V43" s="36"/>
      <c r="W43" s="38"/>
    </row>
    <row r="44" spans="1:23" s="8" customFormat="1" ht="14.25" customHeight="1">
      <c r="A44" s="64"/>
      <c r="B44" s="36"/>
      <c r="C44" s="37"/>
      <c r="D44" s="38"/>
      <c r="E44" s="38"/>
      <c r="F44" s="64"/>
      <c r="G44" s="36"/>
      <c r="H44" s="37"/>
      <c r="I44" s="38"/>
      <c r="J44" s="38"/>
      <c r="K44" s="64"/>
      <c r="L44" s="36"/>
      <c r="M44" s="37"/>
      <c r="N44" s="38"/>
      <c r="O44" s="38"/>
      <c r="P44" s="64"/>
      <c r="Q44" s="36"/>
      <c r="R44" s="37"/>
      <c r="S44" s="38"/>
      <c r="T44" s="38"/>
      <c r="U44" s="64"/>
      <c r="V44" s="36"/>
      <c r="W44" s="38"/>
    </row>
    <row r="45" spans="1:23" s="8" customFormat="1" ht="14.25" customHeight="1">
      <c r="A45" s="64"/>
      <c r="B45" s="36"/>
      <c r="C45" s="37"/>
      <c r="D45" s="38"/>
      <c r="E45" s="38"/>
      <c r="F45" s="64"/>
      <c r="G45" s="36"/>
      <c r="H45" s="37"/>
      <c r="I45" s="38"/>
      <c r="J45" s="38"/>
      <c r="K45" s="64"/>
      <c r="L45" s="36"/>
      <c r="M45" s="37"/>
      <c r="N45" s="38"/>
      <c r="O45" s="38"/>
      <c r="P45" s="64"/>
      <c r="Q45" s="36"/>
      <c r="R45" s="37"/>
      <c r="S45" s="38"/>
      <c r="T45" s="38"/>
      <c r="U45" s="64"/>
      <c r="V45" s="36"/>
      <c r="W45" s="38"/>
    </row>
    <row r="46" spans="1:23" s="8" customFormat="1" ht="14.25" customHeight="1">
      <c r="A46" s="64"/>
      <c r="B46" s="36"/>
      <c r="C46" s="37"/>
      <c r="D46" s="38"/>
      <c r="E46" s="38"/>
      <c r="F46" s="64"/>
      <c r="G46" s="36"/>
      <c r="H46" s="37"/>
      <c r="I46" s="38"/>
      <c r="J46" s="38"/>
      <c r="K46" s="64"/>
      <c r="L46" s="36"/>
      <c r="M46" s="37"/>
      <c r="N46" s="38"/>
      <c r="O46" s="38"/>
      <c r="P46" s="64"/>
      <c r="Q46" s="36"/>
      <c r="R46" s="37"/>
      <c r="S46" s="38"/>
      <c r="T46" s="38"/>
      <c r="U46" s="64"/>
      <c r="V46" s="36"/>
      <c r="W46" s="38"/>
    </row>
    <row r="47" spans="1:23" s="8" customFormat="1" ht="14.25" customHeight="1">
      <c r="A47" s="64"/>
      <c r="B47" s="36"/>
      <c r="C47" s="37"/>
      <c r="D47" s="38"/>
      <c r="E47" s="38"/>
      <c r="F47" s="64"/>
      <c r="G47" s="36"/>
      <c r="H47" s="37"/>
      <c r="I47" s="38"/>
      <c r="J47" s="38"/>
      <c r="K47" s="64"/>
      <c r="L47" s="36"/>
      <c r="M47" s="37"/>
      <c r="N47" s="38"/>
      <c r="O47" s="38"/>
      <c r="P47" s="64"/>
      <c r="Q47" s="36"/>
      <c r="R47" s="37"/>
      <c r="S47" s="38"/>
      <c r="T47" s="38"/>
      <c r="U47" s="64"/>
      <c r="V47" s="36"/>
      <c r="W47" s="38"/>
    </row>
    <row r="48" spans="1:23" s="8" customFormat="1" ht="14.25" customHeight="1">
      <c r="A48" s="64"/>
      <c r="B48" s="36"/>
      <c r="C48" s="37"/>
      <c r="D48" s="38"/>
      <c r="E48" s="38"/>
      <c r="F48" s="64"/>
      <c r="G48" s="36"/>
      <c r="H48" s="37"/>
      <c r="I48" s="38"/>
      <c r="J48" s="38"/>
      <c r="K48" s="64"/>
      <c r="L48" s="36"/>
      <c r="M48" s="37"/>
      <c r="N48" s="38"/>
      <c r="O48" s="38"/>
      <c r="P48" s="64"/>
      <c r="Q48" s="36"/>
      <c r="R48" s="37"/>
      <c r="S48" s="38"/>
      <c r="T48" s="38"/>
      <c r="U48" s="64"/>
      <c r="V48" s="36"/>
      <c r="W48" s="38"/>
    </row>
  </sheetData>
  <mergeCells count="14">
    <mergeCell ref="P36:R36"/>
    <mergeCell ref="U5:W5"/>
    <mergeCell ref="A36:C36"/>
    <mergeCell ref="F36:H36"/>
    <mergeCell ref="K36:M36"/>
    <mergeCell ref="J1:L2"/>
    <mergeCell ref="F6:G6"/>
    <mergeCell ref="H6:J6"/>
    <mergeCell ref="U2:W4"/>
    <mergeCell ref="O1:T4"/>
    <mergeCell ref="V6:W6"/>
    <mergeCell ref="C1:G2"/>
    <mergeCell ref="J3:L4"/>
    <mergeCell ref="C3:G4"/>
  </mergeCells>
  <phoneticPr fontId="5"/>
  <dataValidations count="1">
    <dataValidation type="whole" operator="lessThanOrEqual" showInputMessage="1" showErrorMessage="1" sqref="T8:T35 O8:O35 J8:J35 E8:E35" xr:uid="{00000000-0002-0000-0800-000000000000}">
      <formula1>D8</formula1>
    </dataValidation>
  </dataValidations>
  <hyperlinks>
    <hyperlink ref="U5:W5" location="名古屋市表紙!A1" display="名古屋市表紙へ戻る" xr:uid="{00000000-0004-0000-0800-000000000000}"/>
  </hyperlinks>
  <printOptions horizontalCentered="1" verticalCentered="1"/>
  <pageMargins left="0.59055118110236227" right="0.59055118110236227" top="0.47244094488188981" bottom="0.47244094488188981" header="0.19685039370078741" footer="0.19685039370078741"/>
  <pageSetup paperSize="9" scale="85" firstPageNumber="9" orientation="landscape" useFirstPageNumber="1" horizontalDpi="4294967292" verticalDpi="400" r:id="rId1"/>
  <headerFooter alignWithMargins="0">
    <oddFooter>&amp;C－&amp;P－&amp;R中日興業（株）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46</vt:i4>
      </vt:variant>
      <vt:variant>
        <vt:lpstr>名前付き一覧</vt:lpstr>
      </vt:variant>
      <vt:variant>
        <vt:i4>5</vt:i4>
      </vt:variant>
    </vt:vector>
  </HeadingPairs>
  <TitlesOfParts>
    <vt:vector size="51" baseType="lpstr">
      <vt:lpstr>サイズ</vt:lpstr>
      <vt:lpstr>取扱基準3-1</vt:lpstr>
      <vt:lpstr>取扱基準3-2</vt:lpstr>
      <vt:lpstr>取扱基準3-3</vt:lpstr>
      <vt:lpstr>名古屋地図</vt:lpstr>
      <vt:lpstr>名古屋市表紙</vt:lpstr>
      <vt:lpstr>中・東</vt:lpstr>
      <vt:lpstr>中村</vt:lpstr>
      <vt:lpstr>西</vt:lpstr>
      <vt:lpstr>北</vt:lpstr>
      <vt:lpstr>千種</vt:lpstr>
      <vt:lpstr>名東</vt:lpstr>
      <vt:lpstr>守山</vt:lpstr>
      <vt:lpstr>昭和</vt:lpstr>
      <vt:lpstr>天白</vt:lpstr>
      <vt:lpstr>瑞穂</vt:lpstr>
      <vt:lpstr>南</vt:lpstr>
      <vt:lpstr>緑</vt:lpstr>
      <vt:lpstr>熱田・港</vt:lpstr>
      <vt:lpstr>中川</vt:lpstr>
      <vt:lpstr>尾張地図</vt:lpstr>
      <vt:lpstr>尾張表紙</vt:lpstr>
      <vt:lpstr>一宮</vt:lpstr>
      <vt:lpstr>稲沢・津島</vt:lpstr>
      <vt:lpstr>愛西・弥富・あま・海部</vt:lpstr>
      <vt:lpstr>犬山・丹羽</vt:lpstr>
      <vt:lpstr>江南・清須・北名古屋・西春日井</vt:lpstr>
      <vt:lpstr>小牧・岩倉</vt:lpstr>
      <vt:lpstr>春日井</vt:lpstr>
      <vt:lpstr>瀬戸・尾張旭</vt:lpstr>
      <vt:lpstr>日進・長久手・愛知・豊明</vt:lpstr>
      <vt:lpstr>大府・東海</vt:lpstr>
      <vt:lpstr>知多・半田</vt:lpstr>
      <vt:lpstr>常滑・知多郡</vt:lpstr>
      <vt:lpstr>三河地図</vt:lpstr>
      <vt:lpstr>三河表紙</vt:lpstr>
      <vt:lpstr>刈谷・知立・高浜</vt:lpstr>
      <vt:lpstr>安城・碧南</vt:lpstr>
      <vt:lpstr>豊田</vt:lpstr>
      <vt:lpstr>豊田・みよし・額田郡</vt:lpstr>
      <vt:lpstr>岡崎</vt:lpstr>
      <vt:lpstr>西尾・蒲郡</vt:lpstr>
      <vt:lpstr>豊橋</vt:lpstr>
      <vt:lpstr>豊川・田原</vt:lpstr>
      <vt:lpstr>新城・北設楽郡</vt:lpstr>
      <vt:lpstr>基本設定</vt:lpstr>
      <vt:lpstr>基本設定!Print_Area</vt:lpstr>
      <vt:lpstr>犬山・丹羽!Print_Area</vt:lpstr>
      <vt:lpstr>西尾・蒲郡!Print_Area</vt:lpstr>
      <vt:lpstr>豊川・田原!Print_Area</vt:lpstr>
      <vt:lpstr>サイズ</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折り込み広告部</dc:creator>
  <cp:lastModifiedBy>松浦主任KOKOKU21</cp:lastModifiedBy>
  <cp:lastPrinted>2025-04-24T09:25:52Z</cp:lastPrinted>
  <dcterms:created xsi:type="dcterms:W3CDTF">1996-03-18T10:13:56Z</dcterms:created>
  <dcterms:modified xsi:type="dcterms:W3CDTF">2025-04-25T03:52:46Z</dcterms:modified>
</cp:coreProperties>
</file>